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8" activeTab="1"/>
  </bookViews>
  <sheets>
    <sheet name="фактическое меню" sheetId="1" r:id="rId1"/>
    <sheet name="2храз.пит CЭC" sheetId="2" r:id="rId2"/>
  </sheets>
  <definedNames/>
  <calcPr fullCalcOnLoad="1"/>
</workbook>
</file>

<file path=xl/sharedStrings.xml><?xml version="1.0" encoding="utf-8"?>
<sst xmlns="http://schemas.openxmlformats.org/spreadsheetml/2006/main" count="985" uniqueCount="183">
  <si>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</si>
  <si>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</si>
  <si>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</si>
  <si>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</si>
  <si>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</si>
  <si>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</si>
  <si>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</si>
  <si>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Итого:</t>
  </si>
  <si>
    <t>1 неделя</t>
  </si>
  <si>
    <t>День 1</t>
  </si>
  <si>
    <t>Компот из изюма</t>
  </si>
  <si>
    <t>День 2</t>
  </si>
  <si>
    <t>День 3</t>
  </si>
  <si>
    <t>Гуляш из говядины</t>
  </si>
  <si>
    <t>День  4</t>
  </si>
  <si>
    <t>День  5</t>
  </si>
  <si>
    <t>Суп картофельный с горохом</t>
  </si>
  <si>
    <t>Плов из говядины</t>
  </si>
  <si>
    <t>День  6</t>
  </si>
  <si>
    <t>День  2</t>
  </si>
  <si>
    <t>Суп картофельный с фасолью</t>
  </si>
  <si>
    <t>День  3</t>
  </si>
  <si>
    <t>200/10</t>
  </si>
  <si>
    <t>ВСЕГО:</t>
  </si>
  <si>
    <t>День  1</t>
  </si>
  <si>
    <t>Компот из кураги</t>
  </si>
  <si>
    <t>Овощи натуральные</t>
  </si>
  <si>
    <t>Сок натуральный</t>
  </si>
  <si>
    <t>Каша молочная рисовая  с маслом сливочным</t>
  </si>
  <si>
    <t>60/30</t>
  </si>
  <si>
    <t>Тефтели из говядины в соусе</t>
  </si>
  <si>
    <t xml:space="preserve">Каша молочная пшённая с маслом сливочным </t>
  </si>
  <si>
    <t xml:space="preserve">Винегрет </t>
  </si>
  <si>
    <t xml:space="preserve">Компот из сухофруктов </t>
  </si>
  <si>
    <t>Щи из свежей капусты с картофелем со сметаной</t>
  </si>
  <si>
    <t>Салат из свежих овощей и фруктов (морковь, яблоко)</t>
  </si>
  <si>
    <t>150/5</t>
  </si>
  <si>
    <t>Хлеб ржано-пшеничный</t>
  </si>
  <si>
    <t>Котлета мясная рубленная с соусом красным</t>
  </si>
  <si>
    <t>Бутерброд с колбасой п/к</t>
  </si>
  <si>
    <t>Запеканка творожная со сметаной</t>
  </si>
  <si>
    <t>30/10</t>
  </si>
  <si>
    <t>Фрукт (апельсин)</t>
  </si>
  <si>
    <t>Фрукт (киви)</t>
  </si>
  <si>
    <t>Фрукт(груша)</t>
  </si>
  <si>
    <t>Фрукт (яблоко)</t>
  </si>
  <si>
    <t>Фрукт (мандарин)</t>
  </si>
  <si>
    <t>Бутерброд с сыром и маслом</t>
  </si>
  <si>
    <t>50/15/5</t>
  </si>
  <si>
    <t>Хлеб пшеничный</t>
  </si>
  <si>
    <t>Яйцо отварное</t>
  </si>
  <si>
    <t xml:space="preserve">Котлета мясная рубленная </t>
  </si>
  <si>
    <t>150/50/15</t>
  </si>
  <si>
    <t>Кисло-молочный напиток с сахаром</t>
  </si>
  <si>
    <t>180/20</t>
  </si>
  <si>
    <t>ОБЕД</t>
  </si>
  <si>
    <t>ЗАВТРАК</t>
  </si>
  <si>
    <t>Всего:</t>
  </si>
  <si>
    <t>Бутерброд с сыром твердым</t>
  </si>
  <si>
    <t>Какао на  молоке</t>
  </si>
  <si>
    <t>Суп картофельный с крупой (рис)</t>
  </si>
  <si>
    <t>100/25</t>
  </si>
  <si>
    <t xml:space="preserve"> Омлет натуральный со слив. маслом </t>
  </si>
  <si>
    <t>105/5</t>
  </si>
  <si>
    <t xml:space="preserve">Каша молочная овсянная с маслом сливочным </t>
  </si>
  <si>
    <t xml:space="preserve">Двухразовое питание </t>
  </si>
  <si>
    <t>Макароны отварные c маслом сливочным</t>
  </si>
  <si>
    <t>200/35</t>
  </si>
  <si>
    <t>Шницель рыбный натуральный</t>
  </si>
  <si>
    <t>Картофельное пюре со слив. маслом</t>
  </si>
  <si>
    <t>40/20</t>
  </si>
  <si>
    <t xml:space="preserve">Каша гречневая рассыпчатая с маслом сливочным </t>
  </si>
  <si>
    <t>Рис отварной c маслом сливочным</t>
  </si>
  <si>
    <t>25/18</t>
  </si>
  <si>
    <t>Творожная масса сладкая с изюмом</t>
  </si>
  <si>
    <t>Макароны с сыром и маслом</t>
  </si>
  <si>
    <t>150/20/10</t>
  </si>
  <si>
    <t xml:space="preserve">Щи из свежей капусты с картофелем и курицей </t>
  </si>
  <si>
    <t>200/25</t>
  </si>
  <si>
    <t xml:space="preserve">Биточки рыбные(минтай,пикша) </t>
  </si>
  <si>
    <t xml:space="preserve">Суп картофельный с вермишелью </t>
  </si>
  <si>
    <t>Йогурт 2,5% ж</t>
  </si>
  <si>
    <t>200/50</t>
  </si>
  <si>
    <t xml:space="preserve">Бутерброд с вар.колбасой </t>
  </si>
  <si>
    <t>80/80</t>
  </si>
  <si>
    <t>Творожная масса со сметаной</t>
  </si>
  <si>
    <t>50/15</t>
  </si>
  <si>
    <t xml:space="preserve">         2 неделя </t>
  </si>
  <si>
    <t>Кисель ягодный из концентрата витаминизированный</t>
  </si>
  <si>
    <t>Чай с молоком</t>
  </si>
  <si>
    <t>Яблоки печеные</t>
  </si>
  <si>
    <t>Кофейный напиток с молоком</t>
  </si>
  <si>
    <t xml:space="preserve">Чай с сахаром и лимоном </t>
  </si>
  <si>
    <t>185/15/9</t>
  </si>
  <si>
    <t xml:space="preserve">Салат из свежих овощей </t>
  </si>
  <si>
    <t>Капуста тушёная с маслом сливочным</t>
  </si>
  <si>
    <t>7-11лет</t>
  </si>
  <si>
    <t>90/60</t>
  </si>
  <si>
    <t>Кисломолочный напиток ( cнежок)</t>
  </si>
  <si>
    <t>80/30</t>
  </si>
  <si>
    <t>Салат из свежих овощей (помидор/огурец)</t>
  </si>
  <si>
    <t>80/150</t>
  </si>
  <si>
    <t>80/50</t>
  </si>
  <si>
    <t>200</t>
  </si>
  <si>
    <t>Кондитерское изделие</t>
  </si>
  <si>
    <t>Курица тушеная в соусе с овощами</t>
  </si>
  <si>
    <t>Печень по-Строгановски</t>
  </si>
  <si>
    <t>Витамины(мг)</t>
  </si>
  <si>
    <t>Минеральные вещества(мг)</t>
  </si>
  <si>
    <t>7-11лет    B1</t>
  </si>
  <si>
    <t>7-11лет C</t>
  </si>
  <si>
    <t>7-11лет    А</t>
  </si>
  <si>
    <t>7-11лет  Е</t>
  </si>
  <si>
    <t>7-11лет       Ca</t>
  </si>
  <si>
    <t>7-11лет  P</t>
  </si>
  <si>
    <t>7-11лет  Mg</t>
  </si>
  <si>
    <t>7-11лет  Fe</t>
  </si>
  <si>
    <t>Колбаса отварная с соусом  красным</t>
  </si>
  <si>
    <t xml:space="preserve">Котлета из птицы </t>
  </si>
  <si>
    <t>Биточки из птицы</t>
  </si>
  <si>
    <t>Котлета из птицы</t>
  </si>
  <si>
    <t>Суп картофельный с  мясными фрикадельками</t>
  </si>
  <si>
    <t>48, 759</t>
  </si>
  <si>
    <t>Суп - лапша домашняя</t>
  </si>
  <si>
    <t>Рассольник  со сметаной</t>
  </si>
  <si>
    <t xml:space="preserve">Чай с сахаром </t>
  </si>
  <si>
    <t>185/15</t>
  </si>
  <si>
    <t xml:space="preserve">Сосиска отварная </t>
  </si>
  <si>
    <t xml:space="preserve"> </t>
  </si>
  <si>
    <t xml:space="preserve">Суп картофельный с крупой </t>
  </si>
  <si>
    <t>25/25</t>
  </si>
  <si>
    <t>100/5</t>
  </si>
  <si>
    <t>Каша молочная   с маслом сливочным</t>
  </si>
  <si>
    <t xml:space="preserve">Каша молочная с маслом сливочным </t>
  </si>
  <si>
    <t>Суп картофельный с бобовыми</t>
  </si>
  <si>
    <t>Биточки рыбные</t>
  </si>
  <si>
    <t>25/125</t>
  </si>
  <si>
    <t>100/3,5</t>
  </si>
  <si>
    <t>30/20</t>
  </si>
  <si>
    <t>Бутерброд с вареной  колбасой</t>
  </si>
  <si>
    <t>50/30</t>
  </si>
  <si>
    <t>100/4,5</t>
  </si>
  <si>
    <t xml:space="preserve">Щи из свежей капусты с картофелем </t>
  </si>
  <si>
    <t xml:space="preserve">Кисломолочный напиток </t>
  </si>
  <si>
    <t xml:space="preserve">Борщ  из свежей капусты  </t>
  </si>
  <si>
    <t>40/30</t>
  </si>
  <si>
    <t>100/20/10</t>
  </si>
  <si>
    <t xml:space="preserve">Суп картофельный </t>
  </si>
  <si>
    <t>Булка Облепиховая</t>
  </si>
  <si>
    <t>Батон</t>
  </si>
  <si>
    <t xml:space="preserve">Каша молочная  с маслом сливочным </t>
  </si>
  <si>
    <t>11-18лет</t>
  </si>
  <si>
    <t>Булка облепиховая</t>
  </si>
  <si>
    <t>Чай с сахаром</t>
  </si>
  <si>
    <t>Салат из свежей капусты</t>
  </si>
  <si>
    <t>Суп картофельный с крупой (перловка)</t>
  </si>
  <si>
    <t>Салат из овощей (бурак)</t>
  </si>
  <si>
    <t>Колбаса отварная</t>
  </si>
  <si>
    <t>Кисель</t>
  </si>
  <si>
    <t>Какао на молоке</t>
  </si>
  <si>
    <t>Йогурт</t>
  </si>
  <si>
    <t>Икра свекольная</t>
  </si>
  <si>
    <t>тефтели из говядины</t>
  </si>
  <si>
    <t>111ё</t>
  </si>
  <si>
    <t xml:space="preserve">Салат из свежей капусты </t>
  </si>
  <si>
    <t>напиток из штповника</t>
  </si>
  <si>
    <t>200/15/9</t>
  </si>
  <si>
    <t>пельмени детские</t>
  </si>
  <si>
    <t>Кофейный напиток из цикория</t>
  </si>
  <si>
    <t>Суп с клецками на курном бульоне</t>
  </si>
  <si>
    <t xml:space="preserve">шницель рыбный </t>
  </si>
  <si>
    <t>Суп картофельный с крупой (фасоль)</t>
  </si>
  <si>
    <t xml:space="preserve">тефтели из говядины </t>
  </si>
  <si>
    <t>сосиска  отварная с соусом  красным</t>
  </si>
  <si>
    <t>Салат из белокачанной капусты</t>
  </si>
  <si>
    <t xml:space="preserve">сырники  из творога </t>
  </si>
  <si>
    <t xml:space="preserve">сельд с маслом </t>
  </si>
  <si>
    <t>щи  из свежей капусты  со сметаной</t>
  </si>
  <si>
    <t>мясо отварное</t>
  </si>
  <si>
    <t>хлеб пшеничный</t>
  </si>
  <si>
    <t>Суп  рыбный</t>
  </si>
  <si>
    <t xml:space="preserve"> Омлет с маслом </t>
  </si>
  <si>
    <t>напиток из шиповник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</si>
</sst>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32" borderId="14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/>
    </xf>
    <xf numFmtId="2" fontId="1" fillId="32" borderId="13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1" fillId="32" borderId="15" xfId="0" applyNumberFormat="1" applyFont="1" applyFill="1" applyBorder="1" applyAlignment="1">
      <alignment vertical="top"/>
    </xf>
    <xf numFmtId="2" fontId="1" fillId="0" borderId="15" xfId="0" applyNumberFormat="1" applyFont="1" applyFill="1" applyBorder="1" applyAlignment="1">
      <alignment vertical="top"/>
    </xf>
    <xf numFmtId="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vertical="top"/>
    </xf>
    <xf numFmtId="2" fontId="1" fillId="32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3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17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zoomScale="50" zoomScaleNormal="50" zoomScaleSheetLayoutView="50" zoomScalePageLayoutView="0" workbookViewId="0" topLeftCell="A168">
      <selection activeCell="L177" sqref="L177"/>
    </sheetView>
  </sheetViews>
  <sheetFormatPr defaultColWidth="9.140625" defaultRowHeight="12.75"/>
  <cols>
    <col min="1" max="1" width="21.421875" style="42" customWidth="1"/>
    <col min="2" max="2" width="81.57421875" style="28" customWidth="1"/>
    <col min="3" max="3" width="18.7109375" style="18" customWidth="1"/>
    <col min="4" max="4" width="23.00390625" style="18" customWidth="1"/>
    <col min="5" max="5" width="19.421875" style="18" customWidth="1"/>
    <col min="6" max="6" width="16.8515625" style="18" customWidth="1"/>
    <col min="7" max="7" width="24.140625" style="18" customWidth="1"/>
    <col min="8" max="8" width="15.7109375" style="42" customWidth="1"/>
    <col min="9" max="9" width="16.28125" style="10" customWidth="1"/>
    <col min="10" max="10" width="20.57421875" style="10" customWidth="1"/>
    <col min="11" max="11" width="15.421875" style="10" customWidth="1"/>
    <col min="12" max="12" width="14.8515625" style="10" customWidth="1"/>
    <col min="13" max="13" width="16.00390625" style="10" customWidth="1"/>
    <col min="14" max="14" width="15.421875" style="10" customWidth="1"/>
    <col min="15" max="15" width="15.7109375" style="10" customWidth="1"/>
    <col min="16" max="16384" width="9.140625" style="10" customWidth="1"/>
  </cols>
  <sheetData>
    <row r="1" spans="1:8" s="7" customFormat="1" ht="21.75" customHeight="1">
      <c r="A1" s="35" t="s">
        <v>8</v>
      </c>
      <c r="C1" s="13"/>
      <c r="D1" s="13"/>
      <c r="E1" s="13"/>
      <c r="F1" s="13"/>
      <c r="G1" s="13"/>
      <c r="H1" s="64"/>
    </row>
    <row r="2" spans="1:8" s="6" customFormat="1" ht="26.25">
      <c r="A2" s="84" t="s">
        <v>65</v>
      </c>
      <c r="B2" s="85"/>
      <c r="C2" s="14"/>
      <c r="D2" s="14"/>
      <c r="E2" s="14"/>
      <c r="F2" s="14"/>
      <c r="G2" s="14"/>
      <c r="H2" s="39"/>
    </row>
    <row r="3" spans="1:8" s="1" customFormat="1" ht="26.25">
      <c r="A3" s="36" t="s">
        <v>9</v>
      </c>
      <c r="B3" s="6"/>
      <c r="C3" s="14"/>
      <c r="D3" s="14"/>
      <c r="E3" s="14"/>
      <c r="F3" s="14"/>
      <c r="G3" s="14"/>
      <c r="H3" s="39"/>
    </row>
    <row r="4" spans="1:8" s="1" customFormat="1" ht="27" thickBot="1">
      <c r="A4" s="36" t="s">
        <v>56</v>
      </c>
      <c r="B4" s="6"/>
      <c r="C4" s="14"/>
      <c r="D4" s="14"/>
      <c r="E4" s="14"/>
      <c r="F4" s="14"/>
      <c r="G4" s="14"/>
      <c r="H4" s="39"/>
    </row>
    <row r="5" spans="1:15" s="2" customFormat="1" ht="37.5" customHeight="1" thickBot="1">
      <c r="A5" s="86" t="s">
        <v>0</v>
      </c>
      <c r="B5" s="88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44" t="s">
        <v>6</v>
      </c>
      <c r="H5" s="81" t="s">
        <v>107</v>
      </c>
      <c r="I5" s="82"/>
      <c r="J5" s="82"/>
      <c r="K5" s="83"/>
      <c r="L5" s="81" t="s">
        <v>108</v>
      </c>
      <c r="M5" s="82"/>
      <c r="N5" s="82"/>
      <c r="O5" s="83"/>
    </row>
    <row r="6" spans="1:15" s="24" customFormat="1" ht="58.5" customHeight="1" thickBot="1">
      <c r="A6" s="87"/>
      <c r="B6" s="89"/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  <c r="H6" s="3" t="s">
        <v>151</v>
      </c>
      <c r="I6" s="3" t="s">
        <v>151</v>
      </c>
      <c r="J6" s="3" t="s">
        <v>151</v>
      </c>
      <c r="K6" s="3" t="s">
        <v>151</v>
      </c>
      <c r="L6" s="3" t="s">
        <v>151</v>
      </c>
      <c r="M6" s="3" t="s">
        <v>151</v>
      </c>
      <c r="N6" s="3" t="s">
        <v>151</v>
      </c>
      <c r="O6" s="3" t="s">
        <v>151</v>
      </c>
    </row>
    <row r="7" spans="1:15" s="1" customFormat="1" ht="33.75" customHeight="1" thickBot="1">
      <c r="A7" s="34">
        <v>15</v>
      </c>
      <c r="B7" s="20" t="s">
        <v>127</v>
      </c>
      <c r="C7" s="21">
        <v>50</v>
      </c>
      <c r="D7" s="15">
        <v>6.6</v>
      </c>
      <c r="E7" s="15">
        <v>14.4</v>
      </c>
      <c r="F7" s="15">
        <v>1.2</v>
      </c>
      <c r="G7" s="15">
        <v>159.6</v>
      </c>
      <c r="H7" s="79">
        <v>0.01</v>
      </c>
      <c r="I7" s="56">
        <v>29.7</v>
      </c>
      <c r="J7" s="57">
        <v>0</v>
      </c>
      <c r="K7" s="57">
        <v>0</v>
      </c>
      <c r="L7" s="56">
        <v>166.92</v>
      </c>
      <c r="M7" s="56">
        <v>250.4</v>
      </c>
      <c r="N7" s="56">
        <v>1.4</v>
      </c>
      <c r="O7" s="56">
        <v>0.96</v>
      </c>
    </row>
    <row r="8" spans="1:15" s="14" customFormat="1" ht="33" customHeight="1" thickBot="1">
      <c r="A8" s="34">
        <v>694</v>
      </c>
      <c r="B8" s="20" t="s">
        <v>125</v>
      </c>
      <c r="C8" s="21" t="s">
        <v>126</v>
      </c>
      <c r="D8" s="15">
        <v>0</v>
      </c>
      <c r="E8" s="15">
        <v>0</v>
      </c>
      <c r="F8" s="15">
        <v>15.52</v>
      </c>
      <c r="G8" s="15">
        <v>63.4</v>
      </c>
      <c r="H8" s="78">
        <v>0</v>
      </c>
      <c r="I8" s="56">
        <v>4.06</v>
      </c>
      <c r="J8" s="57">
        <v>0</v>
      </c>
      <c r="K8" s="57">
        <v>0</v>
      </c>
      <c r="L8" s="56">
        <v>15.16</v>
      </c>
      <c r="M8" s="56">
        <v>22.74</v>
      </c>
      <c r="N8" s="56">
        <v>5.6</v>
      </c>
      <c r="O8" s="56">
        <v>0.58</v>
      </c>
    </row>
    <row r="9" spans="1:15" s="1" customFormat="1" ht="37.5" customHeight="1" thickBot="1">
      <c r="A9" s="34"/>
      <c r="B9" s="20" t="s">
        <v>152</v>
      </c>
      <c r="C9" s="23">
        <v>50</v>
      </c>
      <c r="D9" s="16">
        <v>4</v>
      </c>
      <c r="E9" s="16">
        <v>0.5</v>
      </c>
      <c r="F9" s="16">
        <v>24.5</v>
      </c>
      <c r="G9" s="16">
        <v>119</v>
      </c>
      <c r="H9" s="63">
        <v>0.02</v>
      </c>
      <c r="I9" s="56">
        <v>0</v>
      </c>
      <c r="J9" s="57">
        <v>0</v>
      </c>
      <c r="K9" s="57">
        <v>0.02</v>
      </c>
      <c r="L9" s="56">
        <v>19.45</v>
      </c>
      <c r="M9" s="56">
        <v>29.18</v>
      </c>
      <c r="N9" s="56">
        <v>10.44</v>
      </c>
      <c r="O9" s="56">
        <v>0.8</v>
      </c>
    </row>
    <row r="10" spans="1:15" s="22" customFormat="1" ht="36.75" customHeight="1" thickBot="1">
      <c r="A10" s="34"/>
      <c r="B10" s="19" t="s">
        <v>7</v>
      </c>
      <c r="C10" s="21"/>
      <c r="D10" s="15">
        <f aca="true" t="shared" si="0" ref="D10:I10">SUM(,D7,D8,D9)</f>
        <v>10.6</v>
      </c>
      <c r="E10" s="15">
        <f t="shared" si="0"/>
        <v>14.9</v>
      </c>
      <c r="F10" s="15">
        <f t="shared" si="0"/>
        <v>41.22</v>
      </c>
      <c r="G10" s="15">
        <f t="shared" si="0"/>
        <v>342</v>
      </c>
      <c r="H10" s="68">
        <f t="shared" si="0"/>
        <v>0.03</v>
      </c>
      <c r="I10" s="58">
        <f t="shared" si="0"/>
        <v>33.76</v>
      </c>
      <c r="J10" s="59">
        <f>SUM(J7:J9)</f>
        <v>0</v>
      </c>
      <c r="K10" s="59">
        <f>SUM(,K7,K8,K9)</f>
        <v>0.02</v>
      </c>
      <c r="L10" s="58">
        <f>SUM(,L7,L8,L9)</f>
        <v>201.52999999999997</v>
      </c>
      <c r="M10" s="58">
        <f>SUM(,M7,M8,M9)</f>
        <v>302.32</v>
      </c>
      <c r="N10" s="58">
        <f>SUM(,N7,N8,N9)</f>
        <v>17.439999999999998</v>
      </c>
      <c r="O10" s="58">
        <f>SUM(,O7,O8,O9)</f>
        <v>2.34</v>
      </c>
    </row>
    <row r="11" spans="1:15" s="22" customFormat="1" ht="36.75" customHeight="1" thickBot="1">
      <c r="A11" s="72" t="s">
        <v>55</v>
      </c>
      <c r="B11" s="19"/>
      <c r="C11" s="21"/>
      <c r="D11" s="15"/>
      <c r="E11" s="15"/>
      <c r="F11" s="15"/>
      <c r="G11" s="15"/>
      <c r="H11" s="68"/>
      <c r="I11" s="58"/>
      <c r="J11" s="59"/>
      <c r="K11" s="59"/>
      <c r="L11" s="58"/>
      <c r="M11" s="58"/>
      <c r="N11" s="58"/>
      <c r="O11" s="58"/>
    </row>
    <row r="12" spans="1:15" s="1" customFormat="1" ht="55.5" customHeight="1" thickBot="1">
      <c r="A12" s="34">
        <v>187</v>
      </c>
      <c r="B12" s="9" t="s">
        <v>34</v>
      </c>
      <c r="C12" s="21" t="s">
        <v>22</v>
      </c>
      <c r="D12" s="15">
        <v>2</v>
      </c>
      <c r="E12" s="15">
        <v>6</v>
      </c>
      <c r="F12" s="15">
        <v>6.3</v>
      </c>
      <c r="G12" s="15">
        <v>112.5</v>
      </c>
      <c r="H12" s="63">
        <v>0.016</v>
      </c>
      <c r="I12" s="56">
        <v>17.45</v>
      </c>
      <c r="J12" s="57">
        <v>1.7</v>
      </c>
      <c r="K12" s="57">
        <v>0.2</v>
      </c>
      <c r="L12" s="56">
        <v>242.78</v>
      </c>
      <c r="M12" s="56">
        <v>364.1</v>
      </c>
      <c r="N12" s="56">
        <v>16.8</v>
      </c>
      <c r="O12" s="56">
        <v>0.58</v>
      </c>
    </row>
    <row r="13" spans="1:15" s="1" customFormat="1" ht="45.75" customHeight="1" thickBot="1">
      <c r="A13" s="34">
        <v>608</v>
      </c>
      <c r="B13" s="29" t="s">
        <v>38</v>
      </c>
      <c r="C13" s="21" t="s">
        <v>145</v>
      </c>
      <c r="D13" s="15">
        <v>12.6</v>
      </c>
      <c r="E13" s="15">
        <v>18.2</v>
      </c>
      <c r="F13" s="15">
        <v>35</v>
      </c>
      <c r="G13" s="15">
        <v>271.5</v>
      </c>
      <c r="H13" s="63">
        <v>0.04</v>
      </c>
      <c r="I13" s="56">
        <v>0.31</v>
      </c>
      <c r="J13" s="57">
        <v>0</v>
      </c>
      <c r="K13" s="57">
        <v>0</v>
      </c>
      <c r="L13" s="56">
        <v>82.46</v>
      </c>
      <c r="M13" s="56">
        <v>123.7</v>
      </c>
      <c r="N13" s="56">
        <v>17.59</v>
      </c>
      <c r="O13" s="56">
        <v>1.83</v>
      </c>
    </row>
    <row r="14" spans="1:15" s="1" customFormat="1" ht="45.75" customHeight="1" thickBot="1">
      <c r="A14" s="34">
        <v>688</v>
      </c>
      <c r="B14" s="20" t="s">
        <v>66</v>
      </c>
      <c r="C14" s="21" t="s">
        <v>131</v>
      </c>
      <c r="D14" s="15">
        <v>6.05</v>
      </c>
      <c r="E14" s="15">
        <v>3.6</v>
      </c>
      <c r="F14" s="15">
        <v>28.4</v>
      </c>
      <c r="G14" s="15">
        <v>180.1</v>
      </c>
      <c r="H14" s="63">
        <v>0.06</v>
      </c>
      <c r="I14" s="56">
        <v>0</v>
      </c>
      <c r="J14" s="57">
        <v>0</v>
      </c>
      <c r="K14" s="57">
        <v>2.1</v>
      </c>
      <c r="L14" s="56">
        <v>70.8</v>
      </c>
      <c r="M14" s="56">
        <v>106.2</v>
      </c>
      <c r="N14" s="56">
        <v>5.6</v>
      </c>
      <c r="O14" s="56">
        <v>0.28</v>
      </c>
    </row>
    <row r="15" spans="1:15" ht="60" customHeight="1" thickBot="1">
      <c r="A15" s="48" t="s">
        <v>128</v>
      </c>
      <c r="B15" s="49" t="s">
        <v>88</v>
      </c>
      <c r="C15" s="50">
        <v>200</v>
      </c>
      <c r="D15" s="16">
        <v>0.4</v>
      </c>
      <c r="E15" s="16">
        <v>0</v>
      </c>
      <c r="F15" s="16">
        <v>30.6</v>
      </c>
      <c r="G15" s="16">
        <v>142</v>
      </c>
      <c r="H15" s="63">
        <v>0.06</v>
      </c>
      <c r="I15" s="56">
        <v>5</v>
      </c>
      <c r="J15" s="57">
        <v>0</v>
      </c>
      <c r="K15" s="57">
        <v>0</v>
      </c>
      <c r="L15" s="56">
        <v>4.5</v>
      </c>
      <c r="M15" s="56">
        <v>6.8</v>
      </c>
      <c r="N15" s="56">
        <v>1</v>
      </c>
      <c r="O15" s="56">
        <v>0.15</v>
      </c>
    </row>
    <row r="16" spans="1:15" s="1" customFormat="1" ht="42" customHeight="1" thickBot="1">
      <c r="A16" s="34"/>
      <c r="B16" s="20" t="s">
        <v>37</v>
      </c>
      <c r="C16" s="21">
        <v>32.5</v>
      </c>
      <c r="D16" s="15">
        <v>2.3</v>
      </c>
      <c r="E16" s="15">
        <v>0.3</v>
      </c>
      <c r="F16" s="15">
        <v>11.05</v>
      </c>
      <c r="G16" s="15">
        <v>58.8</v>
      </c>
      <c r="H16" s="63">
        <v>0.03</v>
      </c>
      <c r="I16" s="56">
        <v>0</v>
      </c>
      <c r="J16" s="57">
        <v>0</v>
      </c>
      <c r="K16" s="57">
        <v>0</v>
      </c>
      <c r="L16" s="56">
        <v>21.1</v>
      </c>
      <c r="M16" s="56">
        <v>31.7</v>
      </c>
      <c r="N16" s="56">
        <v>18.85</v>
      </c>
      <c r="O16" s="56">
        <v>1.46</v>
      </c>
    </row>
    <row r="17" spans="1:15" s="1" customFormat="1" ht="43.5" customHeight="1" thickBot="1">
      <c r="A17" s="34"/>
      <c r="B17" s="19" t="s">
        <v>7</v>
      </c>
      <c r="C17" s="21"/>
      <c r="D17" s="15">
        <f aca="true" t="shared" si="1" ref="D17:K17">SUM(,D12,D13,D14,D15,D16)</f>
        <v>23.349999999999998</v>
      </c>
      <c r="E17" s="15">
        <f t="shared" si="1"/>
        <v>28.1</v>
      </c>
      <c r="F17" s="15">
        <f t="shared" si="1"/>
        <v>111.34999999999998</v>
      </c>
      <c r="G17" s="15">
        <f t="shared" si="1"/>
        <v>764.9</v>
      </c>
      <c r="H17" s="70">
        <f t="shared" si="1"/>
        <v>0.206</v>
      </c>
      <c r="I17" s="62">
        <f t="shared" si="1"/>
        <v>22.759999999999998</v>
      </c>
      <c r="J17" s="62">
        <f t="shared" si="1"/>
        <v>1.7</v>
      </c>
      <c r="K17" s="62">
        <f t="shared" si="1"/>
        <v>2.3000000000000003</v>
      </c>
      <c r="L17" s="62">
        <f>SUM(,L12,L13,L14,L15,L16,L16)</f>
        <v>442.74000000000007</v>
      </c>
      <c r="M17" s="62">
        <f>SUM(,M12,M13,M14,M15,M16)</f>
        <v>632.5</v>
      </c>
      <c r="N17" s="62">
        <f>SUM(N12:N16)</f>
        <v>59.84</v>
      </c>
      <c r="O17" s="62">
        <f>SUM(O12:O16)</f>
        <v>4.300000000000001</v>
      </c>
    </row>
    <row r="18" spans="1:15" s="1" customFormat="1" ht="44.25" customHeight="1" thickBot="1">
      <c r="A18" s="34"/>
      <c r="B18" s="19" t="s">
        <v>23</v>
      </c>
      <c r="C18" s="21"/>
      <c r="D18" s="15">
        <f aca="true" t="shared" si="2" ref="D18:O18">SUM(D10,D17)</f>
        <v>33.949999999999996</v>
      </c>
      <c r="E18" s="15">
        <f t="shared" si="2"/>
        <v>43</v>
      </c>
      <c r="F18" s="15">
        <f t="shared" si="2"/>
        <v>152.57</v>
      </c>
      <c r="G18" s="15">
        <f t="shared" si="2"/>
        <v>1106.9</v>
      </c>
      <c r="H18" s="70">
        <f t="shared" si="2"/>
        <v>0.236</v>
      </c>
      <c r="I18" s="62">
        <f t="shared" si="2"/>
        <v>56.519999999999996</v>
      </c>
      <c r="J18" s="62">
        <f t="shared" si="2"/>
        <v>1.7</v>
      </c>
      <c r="K18" s="62">
        <f t="shared" si="2"/>
        <v>2.3200000000000003</v>
      </c>
      <c r="L18" s="62">
        <f t="shared" si="2"/>
        <v>644.27</v>
      </c>
      <c r="M18" s="62">
        <f t="shared" si="2"/>
        <v>934.8199999999999</v>
      </c>
      <c r="N18" s="62">
        <f t="shared" si="2"/>
        <v>77.28</v>
      </c>
      <c r="O18" s="62">
        <f t="shared" si="2"/>
        <v>6.640000000000001</v>
      </c>
    </row>
    <row r="19" spans="1:15" s="1" customFormat="1" ht="156.75" customHeight="1">
      <c r="A19" s="51"/>
      <c r="B19" s="52"/>
      <c r="C19" s="53"/>
      <c r="D19" s="54"/>
      <c r="E19" s="54"/>
      <c r="F19" s="54"/>
      <c r="G19" s="54"/>
      <c r="H19" s="73"/>
      <c r="I19" s="74"/>
      <c r="J19" s="74"/>
      <c r="K19" s="74"/>
      <c r="L19" s="74"/>
      <c r="M19" s="74"/>
      <c r="N19" s="74"/>
      <c r="O19" s="74"/>
    </row>
    <row r="20" spans="2:15" s="1" customFormat="1" ht="323.25" customHeight="1">
      <c r="B20" s="52"/>
      <c r="C20" s="53"/>
      <c r="D20" s="54"/>
      <c r="E20" s="54"/>
      <c r="F20" s="54"/>
      <c r="G20" s="54"/>
      <c r="H20" s="73"/>
      <c r="I20" s="74"/>
      <c r="J20" s="74"/>
      <c r="K20" s="74"/>
      <c r="L20" s="74"/>
      <c r="M20" s="74"/>
      <c r="N20" s="74"/>
      <c r="O20" s="74"/>
    </row>
    <row r="21" spans="1:15" s="1" customFormat="1" ht="68.25" customHeight="1">
      <c r="A21" s="36" t="s">
        <v>11</v>
      </c>
      <c r="B21" s="52"/>
      <c r="C21" s="53"/>
      <c r="D21" s="54"/>
      <c r="E21" s="54"/>
      <c r="F21" s="54"/>
      <c r="G21" s="54"/>
      <c r="H21" s="73"/>
      <c r="I21" s="74"/>
      <c r="J21" s="74"/>
      <c r="K21" s="74"/>
      <c r="L21" s="74"/>
      <c r="M21" s="74"/>
      <c r="N21" s="74"/>
      <c r="O21" s="74"/>
    </row>
    <row r="22" spans="1:8" s="1" customFormat="1" ht="63" customHeight="1" thickBot="1">
      <c r="A22" s="36" t="s">
        <v>56</v>
      </c>
      <c r="B22" s="6"/>
      <c r="C22" s="14"/>
      <c r="D22" s="14"/>
      <c r="E22" s="14"/>
      <c r="F22" s="14"/>
      <c r="G22" s="14"/>
      <c r="H22" s="39"/>
    </row>
    <row r="23" spans="1:15" s="2" customFormat="1" ht="42.75" customHeight="1" thickBot="1">
      <c r="A23" s="86" t="s">
        <v>0</v>
      </c>
      <c r="B23" s="88" t="s">
        <v>1</v>
      </c>
      <c r="C23" s="12" t="s">
        <v>2</v>
      </c>
      <c r="D23" s="12" t="s">
        <v>3</v>
      </c>
      <c r="E23" s="12" t="s">
        <v>4</v>
      </c>
      <c r="F23" s="12" t="s">
        <v>5</v>
      </c>
      <c r="G23" s="44" t="s">
        <v>6</v>
      </c>
      <c r="H23" s="81" t="s">
        <v>107</v>
      </c>
      <c r="I23" s="82"/>
      <c r="J23" s="82"/>
      <c r="K23" s="83"/>
      <c r="L23" s="81" t="s">
        <v>108</v>
      </c>
      <c r="M23" s="82"/>
      <c r="N23" s="82"/>
      <c r="O23" s="83"/>
    </row>
    <row r="24" spans="1:15" s="24" customFormat="1" ht="54" customHeight="1" thickBot="1">
      <c r="A24" s="87"/>
      <c r="B24" s="89"/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  <c r="H24" s="3" t="s">
        <v>151</v>
      </c>
      <c r="I24" s="3" t="s">
        <v>151</v>
      </c>
      <c r="J24" s="3" t="s">
        <v>151</v>
      </c>
      <c r="K24" s="3" t="s">
        <v>151</v>
      </c>
      <c r="L24" s="3" t="s">
        <v>151</v>
      </c>
      <c r="M24" s="3" t="s">
        <v>151</v>
      </c>
      <c r="N24" s="3" t="s">
        <v>151</v>
      </c>
      <c r="O24" s="3" t="s">
        <v>151</v>
      </c>
    </row>
    <row r="25" spans="1:15" s="14" customFormat="1" ht="58.5" customHeight="1" thickBot="1">
      <c r="A25" s="34">
        <v>384</v>
      </c>
      <c r="B25" s="20" t="s">
        <v>133</v>
      </c>
      <c r="C25" s="21" t="s">
        <v>131</v>
      </c>
      <c r="D25" s="15">
        <v>3.96</v>
      </c>
      <c r="E25" s="15">
        <v>8.06</v>
      </c>
      <c r="F25" s="15">
        <v>25.85</v>
      </c>
      <c r="G25" s="15">
        <v>188.55</v>
      </c>
      <c r="H25" s="69">
        <v>0.07</v>
      </c>
      <c r="I25" s="56">
        <v>0.67</v>
      </c>
      <c r="J25" s="57">
        <v>0.75</v>
      </c>
      <c r="K25" s="57">
        <v>0</v>
      </c>
      <c r="L25" s="56">
        <v>139.4</v>
      </c>
      <c r="M25" s="56">
        <v>209.1</v>
      </c>
      <c r="N25" s="56">
        <v>27.93</v>
      </c>
      <c r="O25" s="56">
        <v>0.54</v>
      </c>
    </row>
    <row r="26" spans="1:15" s="14" customFormat="1" ht="40.5" customHeight="1" thickBot="1">
      <c r="A26" s="34">
        <v>3</v>
      </c>
      <c r="B26" s="20" t="s">
        <v>58</v>
      </c>
      <c r="C26" s="25" t="s">
        <v>138</v>
      </c>
      <c r="D26" s="15">
        <v>7.8</v>
      </c>
      <c r="E26" s="15">
        <v>4.2</v>
      </c>
      <c r="F26" s="15">
        <v>19.6</v>
      </c>
      <c r="G26" s="15">
        <v>167.2</v>
      </c>
      <c r="H26" s="69">
        <v>0.04</v>
      </c>
      <c r="I26" s="56">
        <v>0.12</v>
      </c>
      <c r="J26" s="57">
        <v>0.04</v>
      </c>
      <c r="K26" s="57">
        <v>0.06</v>
      </c>
      <c r="L26" s="56">
        <v>81.88</v>
      </c>
      <c r="M26" s="56">
        <v>122.8</v>
      </c>
      <c r="N26" s="56">
        <v>4.95</v>
      </c>
      <c r="O26" s="56">
        <v>0.35</v>
      </c>
    </row>
    <row r="27" spans="1:15" s="14" customFormat="1" ht="33" customHeight="1" thickBot="1">
      <c r="A27" s="34">
        <v>694</v>
      </c>
      <c r="B27" s="20" t="s">
        <v>125</v>
      </c>
      <c r="C27" s="21" t="s">
        <v>126</v>
      </c>
      <c r="D27" s="15">
        <v>0</v>
      </c>
      <c r="E27" s="15">
        <v>0</v>
      </c>
      <c r="F27" s="15">
        <v>15.52</v>
      </c>
      <c r="G27" s="15">
        <v>63.4</v>
      </c>
      <c r="H27" s="78">
        <v>0</v>
      </c>
      <c r="I27" s="56">
        <v>4.06</v>
      </c>
      <c r="J27" s="57">
        <v>0</v>
      </c>
      <c r="K27" s="57">
        <v>0</v>
      </c>
      <c r="L27" s="56">
        <v>15.16</v>
      </c>
      <c r="M27" s="56">
        <v>22.74</v>
      </c>
      <c r="N27" s="56">
        <v>5.6</v>
      </c>
      <c r="O27" s="56">
        <v>0.58</v>
      </c>
    </row>
    <row r="28" spans="1:15" s="22" customFormat="1" ht="34.5" customHeight="1" thickBot="1">
      <c r="A28" s="34"/>
      <c r="B28" s="19" t="s">
        <v>7</v>
      </c>
      <c r="C28" s="21"/>
      <c r="D28" s="15">
        <f aca="true" t="shared" si="3" ref="D28:O28">SUM(D25:D27)</f>
        <v>11.76</v>
      </c>
      <c r="E28" s="15">
        <f t="shared" si="3"/>
        <v>12.260000000000002</v>
      </c>
      <c r="F28" s="15">
        <f t="shared" si="3"/>
        <v>60.97</v>
      </c>
      <c r="G28" s="15">
        <f t="shared" si="3"/>
        <v>419.15</v>
      </c>
      <c r="H28" s="63">
        <f t="shared" si="3"/>
        <v>0.11000000000000001</v>
      </c>
      <c r="I28" s="56">
        <f t="shared" si="3"/>
        <v>4.85</v>
      </c>
      <c r="J28" s="57">
        <f t="shared" si="3"/>
        <v>0.79</v>
      </c>
      <c r="K28" s="57">
        <f t="shared" si="3"/>
        <v>0.06</v>
      </c>
      <c r="L28" s="56">
        <f t="shared" si="3"/>
        <v>236.44</v>
      </c>
      <c r="M28" s="56">
        <f t="shared" si="3"/>
        <v>354.64</v>
      </c>
      <c r="N28" s="56">
        <f t="shared" si="3"/>
        <v>38.480000000000004</v>
      </c>
      <c r="O28" s="56">
        <f t="shared" si="3"/>
        <v>1.47</v>
      </c>
    </row>
    <row r="29" spans="1:15" s="1" customFormat="1" ht="37.5" customHeight="1" thickBot="1">
      <c r="A29" s="37" t="s">
        <v>55</v>
      </c>
      <c r="B29" s="19"/>
      <c r="C29" s="8"/>
      <c r="D29" s="8"/>
      <c r="E29" s="8"/>
      <c r="F29" s="8"/>
      <c r="G29" s="8"/>
      <c r="H29" s="67"/>
      <c r="I29" s="8"/>
      <c r="J29" s="8"/>
      <c r="K29" s="8"/>
      <c r="L29" s="8"/>
      <c r="M29" s="8"/>
      <c r="N29" s="8"/>
      <c r="O29" s="8"/>
    </row>
    <row r="30" spans="1:15" s="1" customFormat="1" ht="37.5" customHeight="1" thickBot="1">
      <c r="A30" s="34">
        <v>219</v>
      </c>
      <c r="B30" s="9" t="s">
        <v>129</v>
      </c>
      <c r="C30" s="21">
        <v>200</v>
      </c>
      <c r="D30" s="15">
        <v>3</v>
      </c>
      <c r="E30" s="15">
        <v>2.4</v>
      </c>
      <c r="F30" s="15">
        <v>19.64</v>
      </c>
      <c r="G30" s="15">
        <v>150.4</v>
      </c>
      <c r="H30" s="78">
        <v>0.016</v>
      </c>
      <c r="I30" s="56">
        <v>12.86</v>
      </c>
      <c r="J30" s="57">
        <v>0.09</v>
      </c>
      <c r="K30" s="57">
        <v>0.1</v>
      </c>
      <c r="L30" s="56">
        <v>85.96</v>
      </c>
      <c r="M30" s="56">
        <v>128.94</v>
      </c>
      <c r="N30" s="56">
        <v>19.55</v>
      </c>
      <c r="O30" s="56">
        <v>0.72</v>
      </c>
    </row>
    <row r="31" spans="1:15" s="1" customFormat="1" ht="32.25" customHeight="1" thickBot="1">
      <c r="A31" s="38">
        <v>511</v>
      </c>
      <c r="B31" s="30" t="s">
        <v>68</v>
      </c>
      <c r="C31" s="31">
        <v>40</v>
      </c>
      <c r="D31" s="32">
        <v>4.8</v>
      </c>
      <c r="E31" s="31">
        <v>5.85</v>
      </c>
      <c r="F31" s="31">
        <v>17.65</v>
      </c>
      <c r="G31" s="31">
        <v>77.7</v>
      </c>
      <c r="H31" s="69">
        <v>0.07</v>
      </c>
      <c r="I31" s="56">
        <v>0.31</v>
      </c>
      <c r="J31" s="57">
        <v>0</v>
      </c>
      <c r="K31" s="57">
        <v>0.4</v>
      </c>
      <c r="L31" s="56">
        <v>127.63</v>
      </c>
      <c r="M31" s="56">
        <v>191.45</v>
      </c>
      <c r="N31" s="56">
        <v>14.33</v>
      </c>
      <c r="O31" s="56">
        <v>0.3</v>
      </c>
    </row>
    <row r="32" spans="1:15" s="1" customFormat="1" ht="34.5" customHeight="1" thickBot="1">
      <c r="A32" s="34">
        <v>694</v>
      </c>
      <c r="B32" s="29" t="s">
        <v>69</v>
      </c>
      <c r="C32" s="21" t="s">
        <v>131</v>
      </c>
      <c r="D32" s="15">
        <v>3.1</v>
      </c>
      <c r="E32" s="15">
        <v>7.4</v>
      </c>
      <c r="F32" s="15">
        <v>14.8</v>
      </c>
      <c r="G32" s="15">
        <v>114.4</v>
      </c>
      <c r="H32" s="69">
        <v>0.07</v>
      </c>
      <c r="I32" s="56">
        <v>2.09</v>
      </c>
      <c r="J32" s="57">
        <v>0.02</v>
      </c>
      <c r="K32" s="57">
        <v>0.1</v>
      </c>
      <c r="L32" s="56">
        <v>54.67</v>
      </c>
      <c r="M32" s="56">
        <v>82</v>
      </c>
      <c r="N32" s="56">
        <v>15.56</v>
      </c>
      <c r="O32" s="56">
        <v>0.49</v>
      </c>
    </row>
    <row r="33" spans="1:15" s="1" customFormat="1" ht="33" customHeight="1" thickBot="1">
      <c r="A33" s="34">
        <v>966</v>
      </c>
      <c r="B33" s="20" t="s">
        <v>143</v>
      </c>
      <c r="C33" s="21">
        <v>180</v>
      </c>
      <c r="D33" s="15">
        <v>7</v>
      </c>
      <c r="E33" s="15">
        <v>2</v>
      </c>
      <c r="F33" s="15">
        <v>18</v>
      </c>
      <c r="G33" s="15">
        <v>149</v>
      </c>
      <c r="H33" s="69">
        <v>0.03</v>
      </c>
      <c r="I33" s="56">
        <v>0.6</v>
      </c>
      <c r="J33" s="57">
        <v>30</v>
      </c>
      <c r="K33" s="57">
        <v>0</v>
      </c>
      <c r="L33" s="56">
        <v>124</v>
      </c>
      <c r="M33" s="56">
        <v>186</v>
      </c>
      <c r="N33" s="56">
        <v>15</v>
      </c>
      <c r="O33" s="56">
        <v>0.1</v>
      </c>
    </row>
    <row r="34" spans="1:15" s="1" customFormat="1" ht="34.5" customHeight="1" thickBot="1">
      <c r="A34" s="34"/>
      <c r="B34" s="20" t="s">
        <v>37</v>
      </c>
      <c r="C34" s="21">
        <v>32.5</v>
      </c>
      <c r="D34" s="15">
        <v>2.3</v>
      </c>
      <c r="E34" s="15">
        <v>0.3</v>
      </c>
      <c r="F34" s="15">
        <v>11.05</v>
      </c>
      <c r="G34" s="15">
        <v>58.8</v>
      </c>
      <c r="H34" s="63">
        <v>0.03</v>
      </c>
      <c r="I34" s="56">
        <v>0</v>
      </c>
      <c r="J34" s="57">
        <v>0</v>
      </c>
      <c r="K34" s="57">
        <v>0</v>
      </c>
      <c r="L34" s="56">
        <v>21.1</v>
      </c>
      <c r="M34" s="56">
        <v>31.65</v>
      </c>
      <c r="N34" s="56">
        <v>18.85</v>
      </c>
      <c r="O34" s="56">
        <v>1.46</v>
      </c>
    </row>
    <row r="35" spans="1:15" s="1" customFormat="1" ht="42" customHeight="1" thickBot="1">
      <c r="A35" s="34"/>
      <c r="B35" s="19" t="s">
        <v>7</v>
      </c>
      <c r="C35" s="21"/>
      <c r="D35" s="15">
        <f>SUM(,D30,D31,D32,E33,D34)</f>
        <v>15.2</v>
      </c>
      <c r="E35" s="15">
        <f>SUM(,E30,E31,E32,E33,E34)</f>
        <v>17.95</v>
      </c>
      <c r="F35" s="15">
        <f>SUM(,F30,F31,F32,F33,F34)</f>
        <v>81.14</v>
      </c>
      <c r="G35" s="15">
        <f>SUM(G29:G34)</f>
        <v>550.3</v>
      </c>
      <c r="H35" s="63">
        <f aca="true" t="shared" si="4" ref="H35:O35">SUM(H30:H34)</f>
        <v>0.21600000000000003</v>
      </c>
      <c r="I35" s="56">
        <f t="shared" si="4"/>
        <v>15.86</v>
      </c>
      <c r="J35" s="57">
        <f t="shared" si="4"/>
        <v>30.11</v>
      </c>
      <c r="K35" s="57">
        <f t="shared" si="4"/>
        <v>0.6</v>
      </c>
      <c r="L35" s="56">
        <f t="shared" si="4"/>
        <v>413.36</v>
      </c>
      <c r="M35" s="56">
        <f t="shared" si="4"/>
        <v>620.04</v>
      </c>
      <c r="N35" s="56">
        <f t="shared" si="4"/>
        <v>83.28999999999999</v>
      </c>
      <c r="O35" s="56">
        <f t="shared" si="4"/>
        <v>3.0700000000000003</v>
      </c>
    </row>
    <row r="36" spans="1:15" s="1" customFormat="1" ht="42" customHeight="1" thickBot="1">
      <c r="A36" s="34">
        <f>SUM(A28:A35)</f>
        <v>2390</v>
      </c>
      <c r="B36" s="19" t="s">
        <v>23</v>
      </c>
      <c r="C36" s="21"/>
      <c r="D36" s="15">
        <f aca="true" t="shared" si="5" ref="D36:O36">SUM(D28,D35)</f>
        <v>26.96</v>
      </c>
      <c r="E36" s="15">
        <f t="shared" si="5"/>
        <v>30.21</v>
      </c>
      <c r="F36" s="15">
        <f t="shared" si="5"/>
        <v>142.11</v>
      </c>
      <c r="G36" s="15">
        <f t="shared" si="5"/>
        <v>969.4499999999999</v>
      </c>
      <c r="H36" s="63">
        <f t="shared" si="5"/>
        <v>0.32600000000000007</v>
      </c>
      <c r="I36" s="56">
        <f t="shared" si="5"/>
        <v>20.71</v>
      </c>
      <c r="J36" s="57">
        <f t="shared" si="5"/>
        <v>30.9</v>
      </c>
      <c r="K36" s="57">
        <f t="shared" si="5"/>
        <v>0.6599999999999999</v>
      </c>
      <c r="L36" s="56">
        <f t="shared" si="5"/>
        <v>649.8</v>
      </c>
      <c r="M36" s="56">
        <f t="shared" si="5"/>
        <v>974.68</v>
      </c>
      <c r="N36" s="56">
        <f t="shared" si="5"/>
        <v>121.77</v>
      </c>
      <c r="O36" s="56">
        <f t="shared" si="5"/>
        <v>4.54</v>
      </c>
    </row>
    <row r="37" spans="1:8" s="1" customFormat="1" ht="344.25" customHeight="1">
      <c r="A37" s="39"/>
      <c r="B37" s="6"/>
      <c r="C37" s="14"/>
      <c r="D37" s="14"/>
      <c r="E37" s="14"/>
      <c r="F37" s="14"/>
      <c r="G37" s="14"/>
      <c r="H37" s="39"/>
    </row>
    <row r="38" spans="1:8" s="1" customFormat="1" ht="201.75" customHeight="1">
      <c r="A38" s="39"/>
      <c r="B38" s="6"/>
      <c r="C38" s="14"/>
      <c r="D38" s="14"/>
      <c r="E38" s="14"/>
      <c r="F38" s="14"/>
      <c r="G38" s="14"/>
      <c r="H38" s="39"/>
    </row>
    <row r="39" spans="1:8" s="1" customFormat="1" ht="38.25" customHeight="1">
      <c r="A39" s="36" t="s">
        <v>12</v>
      </c>
      <c r="B39" s="6"/>
      <c r="C39" s="14"/>
      <c r="D39" s="14"/>
      <c r="E39" s="14"/>
      <c r="F39" s="14"/>
      <c r="G39" s="14"/>
      <c r="H39" s="39"/>
    </row>
    <row r="40" spans="1:8" s="1" customFormat="1" ht="58.5" customHeight="1" thickBot="1">
      <c r="A40" s="36" t="s">
        <v>56</v>
      </c>
      <c r="B40" s="6"/>
      <c r="C40" s="14"/>
      <c r="D40" s="14"/>
      <c r="E40" s="14"/>
      <c r="F40" s="14"/>
      <c r="G40" s="14"/>
      <c r="H40" s="39"/>
    </row>
    <row r="41" spans="1:15" s="2" customFormat="1" ht="34.5" customHeight="1" thickBot="1">
      <c r="A41" s="86" t="s">
        <v>0</v>
      </c>
      <c r="B41" s="88" t="s">
        <v>1</v>
      </c>
      <c r="C41" s="12" t="s">
        <v>2</v>
      </c>
      <c r="D41" s="12" t="s">
        <v>3</v>
      </c>
      <c r="E41" s="12" t="s">
        <v>4</v>
      </c>
      <c r="F41" s="12" t="s">
        <v>5</v>
      </c>
      <c r="G41" s="44" t="s">
        <v>6</v>
      </c>
      <c r="H41" s="81" t="s">
        <v>107</v>
      </c>
      <c r="I41" s="82"/>
      <c r="J41" s="82"/>
      <c r="K41" s="83"/>
      <c r="L41" s="81" t="s">
        <v>108</v>
      </c>
      <c r="M41" s="82"/>
      <c r="N41" s="82"/>
      <c r="O41" s="83"/>
    </row>
    <row r="42" spans="1:15" s="24" customFormat="1" ht="55.5" customHeight="1" thickBot="1">
      <c r="A42" s="87"/>
      <c r="B42" s="89"/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  <c r="H42" s="3" t="s">
        <v>151</v>
      </c>
      <c r="I42" s="3" t="s">
        <v>151</v>
      </c>
      <c r="J42" s="3" t="s">
        <v>151</v>
      </c>
      <c r="K42" s="3" t="s">
        <v>151</v>
      </c>
      <c r="L42" s="3" t="s">
        <v>151</v>
      </c>
      <c r="M42" s="3" t="s">
        <v>151</v>
      </c>
      <c r="N42" s="3" t="s">
        <v>151</v>
      </c>
      <c r="O42" s="3" t="s">
        <v>151</v>
      </c>
    </row>
    <row r="43" spans="1:15" s="22" customFormat="1" ht="39" customHeight="1" thickBot="1">
      <c r="A43" s="34">
        <v>424</v>
      </c>
      <c r="B43" s="29" t="s">
        <v>50</v>
      </c>
      <c r="C43" s="21">
        <v>40</v>
      </c>
      <c r="D43" s="15">
        <v>5.2</v>
      </c>
      <c r="E43" s="15">
        <v>4.8</v>
      </c>
      <c r="F43" s="15">
        <v>0.4</v>
      </c>
      <c r="G43" s="15">
        <v>64</v>
      </c>
      <c r="H43" s="63">
        <v>0.07</v>
      </c>
      <c r="I43" s="56">
        <v>0</v>
      </c>
      <c r="J43" s="57">
        <v>26</v>
      </c>
      <c r="K43" s="57">
        <v>0.6</v>
      </c>
      <c r="L43" s="56">
        <v>75</v>
      </c>
      <c r="M43" s="56">
        <v>112.5</v>
      </c>
      <c r="N43" s="56">
        <v>12</v>
      </c>
      <c r="O43" s="56">
        <v>2.5</v>
      </c>
    </row>
    <row r="44" spans="1:15" s="14" customFormat="1" ht="35.25" customHeight="1" thickBot="1">
      <c r="A44" s="34">
        <v>694</v>
      </c>
      <c r="B44" s="20" t="s">
        <v>153</v>
      </c>
      <c r="C44" s="21">
        <v>200</v>
      </c>
      <c r="D44" s="15">
        <v>2.4</v>
      </c>
      <c r="E44" s="15">
        <v>2.5</v>
      </c>
      <c r="F44" s="15">
        <v>31.8</v>
      </c>
      <c r="G44" s="15">
        <v>156</v>
      </c>
      <c r="H44" s="63">
        <v>0.01</v>
      </c>
      <c r="I44" s="56">
        <v>0.3</v>
      </c>
      <c r="J44" s="57">
        <v>6</v>
      </c>
      <c r="K44" s="57">
        <v>0.03</v>
      </c>
      <c r="L44" s="56">
        <v>60</v>
      </c>
      <c r="M44" s="56">
        <v>90</v>
      </c>
      <c r="N44" s="56">
        <v>10.7</v>
      </c>
      <c r="O44" s="56">
        <v>0.2</v>
      </c>
    </row>
    <row r="45" spans="1:15" s="14" customFormat="1" ht="39" customHeight="1" thickBot="1">
      <c r="A45" s="34"/>
      <c r="B45" s="20" t="s">
        <v>152</v>
      </c>
      <c r="C45" s="21">
        <v>30</v>
      </c>
      <c r="D45" s="15">
        <v>2.4</v>
      </c>
      <c r="E45" s="15">
        <v>0.3</v>
      </c>
      <c r="F45" s="15">
        <v>14.7</v>
      </c>
      <c r="G45" s="15">
        <v>71.4</v>
      </c>
      <c r="H45" s="63">
        <v>0.02</v>
      </c>
      <c r="I45" s="56">
        <v>0</v>
      </c>
      <c r="J45" s="57">
        <v>0</v>
      </c>
      <c r="K45" s="57">
        <v>0.02</v>
      </c>
      <c r="L45" s="56">
        <v>11.67</v>
      </c>
      <c r="M45" s="56">
        <v>17.51</v>
      </c>
      <c r="N45" s="56">
        <v>10.44</v>
      </c>
      <c r="O45" s="56">
        <v>0.8</v>
      </c>
    </row>
    <row r="46" spans="1:15" s="22" customFormat="1" ht="44.25" customHeight="1" thickBot="1">
      <c r="A46" s="34"/>
      <c r="B46" s="19" t="s">
        <v>7</v>
      </c>
      <c r="C46" s="21"/>
      <c r="D46" s="15">
        <f>SUM(D43:D45)</f>
        <v>10</v>
      </c>
      <c r="E46" s="15">
        <f>SUM(E43:E45)</f>
        <v>7.6</v>
      </c>
      <c r="F46" s="15">
        <f>SUM(F43:F45)</f>
        <v>46.900000000000006</v>
      </c>
      <c r="G46" s="15">
        <f>SUM(G43,,G44,G45)</f>
        <v>291.4</v>
      </c>
      <c r="H46" s="63">
        <f aca="true" t="shared" si="6" ref="H46:O46">SUM(H43:H45)</f>
        <v>0.1</v>
      </c>
      <c r="I46" s="56">
        <f t="shared" si="6"/>
        <v>0.3</v>
      </c>
      <c r="J46" s="57">
        <f t="shared" si="6"/>
        <v>32</v>
      </c>
      <c r="K46" s="57">
        <f t="shared" si="6"/>
        <v>0.65</v>
      </c>
      <c r="L46" s="56">
        <f t="shared" si="6"/>
        <v>146.67</v>
      </c>
      <c r="M46" s="56">
        <f t="shared" si="6"/>
        <v>220.01</v>
      </c>
      <c r="N46" s="56">
        <f t="shared" si="6"/>
        <v>33.14</v>
      </c>
      <c r="O46" s="56">
        <f t="shared" si="6"/>
        <v>3.5</v>
      </c>
    </row>
    <row r="47" spans="1:8" s="1" customFormat="1" ht="37.5" customHeight="1" thickBot="1">
      <c r="A47" s="37" t="s">
        <v>55</v>
      </c>
      <c r="B47" s="19"/>
      <c r="C47" s="8"/>
      <c r="D47" s="8"/>
      <c r="E47" s="8"/>
      <c r="F47" s="8"/>
      <c r="G47" s="8"/>
      <c r="H47" s="39"/>
    </row>
    <row r="48" spans="1:15" s="1" customFormat="1" ht="37.5" customHeight="1" thickBot="1">
      <c r="A48" s="34"/>
      <c r="B48" s="20" t="s">
        <v>154</v>
      </c>
      <c r="C48" s="21">
        <v>50</v>
      </c>
      <c r="D48" s="21">
        <v>0.85</v>
      </c>
      <c r="E48" s="21">
        <v>1.5</v>
      </c>
      <c r="F48" s="21">
        <v>6.8</v>
      </c>
      <c r="G48" s="21">
        <v>34</v>
      </c>
      <c r="H48" s="69">
        <v>0.015</v>
      </c>
      <c r="I48" s="56">
        <v>12.88</v>
      </c>
      <c r="J48" s="57">
        <v>0.43</v>
      </c>
      <c r="K48" s="57">
        <v>0.05</v>
      </c>
      <c r="L48" s="56">
        <v>34.9</v>
      </c>
      <c r="M48" s="56">
        <v>52.4</v>
      </c>
      <c r="N48" s="56">
        <v>9.44</v>
      </c>
      <c r="O48" s="56">
        <v>0.3</v>
      </c>
    </row>
    <row r="49" spans="1:15" s="1" customFormat="1" ht="33" customHeight="1" thickBot="1">
      <c r="A49" s="34">
        <v>204</v>
      </c>
      <c r="B49" s="9" t="s">
        <v>155</v>
      </c>
      <c r="C49" s="21">
        <v>200</v>
      </c>
      <c r="D49" s="15">
        <v>3.4</v>
      </c>
      <c r="E49" s="15">
        <v>6.7</v>
      </c>
      <c r="F49" s="15">
        <v>19.8</v>
      </c>
      <c r="G49" s="15">
        <v>141</v>
      </c>
      <c r="H49" s="63">
        <v>0.016</v>
      </c>
      <c r="I49" s="56">
        <v>12.86</v>
      </c>
      <c r="J49" s="57">
        <v>0.09</v>
      </c>
      <c r="K49" s="57">
        <v>0.1</v>
      </c>
      <c r="L49" s="56">
        <v>93.6</v>
      </c>
      <c r="M49" s="56">
        <v>140.4</v>
      </c>
      <c r="N49" s="56">
        <v>19.55</v>
      </c>
      <c r="O49" s="56">
        <v>0.72</v>
      </c>
    </row>
    <row r="50" spans="1:15" s="1" customFormat="1" ht="32.25" customHeight="1" thickBot="1">
      <c r="A50" s="34">
        <v>591</v>
      </c>
      <c r="B50" s="20" t="s">
        <v>13</v>
      </c>
      <c r="C50" s="21" t="s">
        <v>130</v>
      </c>
      <c r="D50" s="15">
        <v>10.5</v>
      </c>
      <c r="E50" s="15">
        <v>8</v>
      </c>
      <c r="F50" s="15">
        <v>8.5</v>
      </c>
      <c r="G50" s="15">
        <v>123</v>
      </c>
      <c r="H50" s="63">
        <v>0.035</v>
      </c>
      <c r="I50" s="56">
        <v>0.33</v>
      </c>
      <c r="J50" s="57">
        <v>0</v>
      </c>
      <c r="K50" s="57">
        <v>0.14</v>
      </c>
      <c r="L50" s="56">
        <v>112.7</v>
      </c>
      <c r="M50" s="56">
        <v>169.1</v>
      </c>
      <c r="N50" s="56">
        <v>8.89</v>
      </c>
      <c r="O50" s="56">
        <v>1.1</v>
      </c>
    </row>
    <row r="51" spans="1:15" s="1" customFormat="1" ht="56.25" customHeight="1" thickBot="1">
      <c r="A51" s="34">
        <v>679</v>
      </c>
      <c r="B51" s="20" t="s">
        <v>71</v>
      </c>
      <c r="C51" s="21" t="s">
        <v>137</v>
      </c>
      <c r="D51" s="15">
        <v>7.6</v>
      </c>
      <c r="E51" s="15">
        <v>7.2</v>
      </c>
      <c r="F51" s="15">
        <v>27.5</v>
      </c>
      <c r="G51" s="15">
        <v>237</v>
      </c>
      <c r="H51" s="63">
        <v>0.06</v>
      </c>
      <c r="I51" s="56">
        <v>0</v>
      </c>
      <c r="J51" s="57">
        <v>0</v>
      </c>
      <c r="K51" s="57">
        <v>6.7</v>
      </c>
      <c r="L51" s="56">
        <v>18.6</v>
      </c>
      <c r="M51" s="56">
        <v>27.9</v>
      </c>
      <c r="N51" s="56">
        <v>84.02</v>
      </c>
      <c r="O51" s="56">
        <v>2.81</v>
      </c>
    </row>
    <row r="52" spans="1:15" s="1" customFormat="1" ht="34.5" customHeight="1" thickBot="1">
      <c r="A52" s="34"/>
      <c r="B52" s="20" t="s">
        <v>33</v>
      </c>
      <c r="C52" s="21">
        <v>200</v>
      </c>
      <c r="D52" s="15">
        <v>0.6</v>
      </c>
      <c r="E52" s="15">
        <v>0</v>
      </c>
      <c r="F52" s="15">
        <v>31.4</v>
      </c>
      <c r="G52" s="15">
        <v>166</v>
      </c>
      <c r="H52" s="78">
        <v>0</v>
      </c>
      <c r="I52" s="56">
        <v>1.6</v>
      </c>
      <c r="J52" s="57">
        <v>0</v>
      </c>
      <c r="K52" s="57">
        <v>0.34</v>
      </c>
      <c r="L52" s="56">
        <v>20.57</v>
      </c>
      <c r="M52" s="56">
        <v>30.9</v>
      </c>
      <c r="N52" s="56">
        <v>11.48</v>
      </c>
      <c r="O52" s="56">
        <v>0.34</v>
      </c>
    </row>
    <row r="53" spans="1:15" s="1" customFormat="1" ht="34.5" customHeight="1" thickBot="1">
      <c r="A53" s="34"/>
      <c r="B53" s="20" t="s">
        <v>37</v>
      </c>
      <c r="C53" s="21">
        <v>32.5</v>
      </c>
      <c r="D53" s="15">
        <v>2.3</v>
      </c>
      <c r="E53" s="15">
        <v>0.3</v>
      </c>
      <c r="F53" s="15">
        <v>11.05</v>
      </c>
      <c r="G53" s="15">
        <v>58.8</v>
      </c>
      <c r="H53" s="63">
        <v>0.03</v>
      </c>
      <c r="I53" s="56">
        <v>0</v>
      </c>
      <c r="J53" s="57">
        <v>0</v>
      </c>
      <c r="K53" s="57">
        <v>0</v>
      </c>
      <c r="L53" s="56">
        <v>21.1</v>
      </c>
      <c r="M53" s="56">
        <v>31.65</v>
      </c>
      <c r="N53" s="56">
        <v>18.85</v>
      </c>
      <c r="O53" s="56">
        <v>1.46</v>
      </c>
    </row>
    <row r="54" spans="1:15" s="1" customFormat="1" ht="40.5" customHeight="1" thickBot="1">
      <c r="A54" s="34"/>
      <c r="B54" s="19" t="s">
        <v>7</v>
      </c>
      <c r="C54" s="21"/>
      <c r="D54" s="15">
        <f>SUM(D48,D49,D50,D51,D52,D53)</f>
        <v>25.250000000000004</v>
      </c>
      <c r="E54" s="15">
        <f>SUM(E48,E49,E50,E51,E52,E53)</f>
        <v>23.7</v>
      </c>
      <c r="F54" s="15">
        <f>SUM(F48,F49,F50,F51,F52,F53)</f>
        <v>105.05</v>
      </c>
      <c r="G54" s="15">
        <f>SUM(G47:G53)</f>
        <v>759.8</v>
      </c>
      <c r="H54" s="63">
        <f aca="true" t="shared" si="7" ref="H54:O54">SUM(H48:H53)</f>
        <v>0.156</v>
      </c>
      <c r="I54" s="56">
        <f t="shared" si="7"/>
        <v>27.67</v>
      </c>
      <c r="J54" s="57">
        <f t="shared" si="7"/>
        <v>0.52</v>
      </c>
      <c r="K54" s="57">
        <f t="shared" si="7"/>
        <v>7.33</v>
      </c>
      <c r="L54" s="56">
        <f t="shared" si="7"/>
        <v>301.47</v>
      </c>
      <c r="M54" s="56">
        <f t="shared" si="7"/>
        <v>452.3499999999999</v>
      </c>
      <c r="N54" s="56">
        <f t="shared" si="7"/>
        <v>152.23</v>
      </c>
      <c r="O54" s="56">
        <f t="shared" si="7"/>
        <v>6.7299999999999995</v>
      </c>
    </row>
    <row r="55" spans="1:15" s="1" customFormat="1" ht="40.5" customHeight="1" thickBot="1">
      <c r="A55" s="34"/>
      <c r="B55" s="19" t="s">
        <v>23</v>
      </c>
      <c r="C55" s="21"/>
      <c r="D55" s="15">
        <f aca="true" t="shared" si="8" ref="D55:O55">SUM(D46,D54)</f>
        <v>35.25</v>
      </c>
      <c r="E55" s="15">
        <f t="shared" si="8"/>
        <v>31.299999999999997</v>
      </c>
      <c r="F55" s="15">
        <f t="shared" si="8"/>
        <v>151.95</v>
      </c>
      <c r="G55" s="15">
        <f t="shared" si="8"/>
        <v>1051.1999999999998</v>
      </c>
      <c r="H55" s="63">
        <f t="shared" si="8"/>
        <v>0.256</v>
      </c>
      <c r="I55" s="56">
        <f t="shared" si="8"/>
        <v>27.970000000000002</v>
      </c>
      <c r="J55" s="57">
        <f t="shared" si="8"/>
        <v>32.52</v>
      </c>
      <c r="K55" s="57">
        <f t="shared" si="8"/>
        <v>7.98</v>
      </c>
      <c r="L55" s="56">
        <f t="shared" si="8"/>
        <v>448.14</v>
      </c>
      <c r="M55" s="56">
        <f t="shared" si="8"/>
        <v>672.3599999999999</v>
      </c>
      <c r="N55" s="56">
        <f t="shared" si="8"/>
        <v>185.37</v>
      </c>
      <c r="O55" s="56">
        <f t="shared" si="8"/>
        <v>10.23</v>
      </c>
    </row>
    <row r="56" spans="1:15" s="1" customFormat="1" ht="201" customHeight="1">
      <c r="A56" s="51"/>
      <c r="B56" s="52"/>
      <c r="C56" s="53"/>
      <c r="D56" s="54"/>
      <c r="E56" s="54"/>
      <c r="F56" s="54"/>
      <c r="G56" s="54"/>
      <c r="H56" s="75"/>
      <c r="I56" s="65"/>
      <c r="J56" s="66"/>
      <c r="K56" s="66"/>
      <c r="L56" s="65"/>
      <c r="M56" s="65"/>
      <c r="N56" s="65"/>
      <c r="O56" s="65"/>
    </row>
    <row r="57" spans="1:15" s="1" customFormat="1" ht="201" customHeight="1">
      <c r="A57" s="51"/>
      <c r="B57" s="52"/>
      <c r="C57" s="53"/>
      <c r="D57" s="54"/>
      <c r="E57" s="54"/>
      <c r="F57" s="54"/>
      <c r="G57" s="54"/>
      <c r="H57" s="75"/>
      <c r="I57" s="65"/>
      <c r="J57" s="66"/>
      <c r="K57" s="66"/>
      <c r="L57" s="65"/>
      <c r="M57" s="65"/>
      <c r="N57" s="65"/>
      <c r="O57" s="65"/>
    </row>
    <row r="58" spans="1:8" s="1" customFormat="1" ht="168.75" customHeight="1">
      <c r="A58" s="36" t="s">
        <v>14</v>
      </c>
      <c r="B58" s="6"/>
      <c r="C58" s="14"/>
      <c r="D58" s="14"/>
      <c r="E58" s="14"/>
      <c r="F58" s="14"/>
      <c r="G58" s="14"/>
      <c r="H58" s="39"/>
    </row>
    <row r="59" spans="1:8" s="1" customFormat="1" ht="33" customHeight="1" thickBot="1">
      <c r="A59" s="36" t="s">
        <v>56</v>
      </c>
      <c r="B59" s="6"/>
      <c r="C59" s="14"/>
      <c r="D59" s="14"/>
      <c r="E59" s="14"/>
      <c r="F59" s="14"/>
      <c r="G59" s="14"/>
      <c r="H59" s="39"/>
    </row>
    <row r="60" spans="1:15" s="2" customFormat="1" ht="33" customHeight="1" thickBot="1">
      <c r="A60" s="86" t="s">
        <v>0</v>
      </c>
      <c r="B60" s="88" t="s">
        <v>1</v>
      </c>
      <c r="C60" s="12" t="s">
        <v>2</v>
      </c>
      <c r="D60" s="12" t="s">
        <v>3</v>
      </c>
      <c r="E60" s="12" t="s">
        <v>4</v>
      </c>
      <c r="F60" s="12" t="s">
        <v>5</v>
      </c>
      <c r="G60" s="44" t="s">
        <v>6</v>
      </c>
      <c r="H60" s="81" t="s">
        <v>107</v>
      </c>
      <c r="I60" s="82"/>
      <c r="J60" s="82"/>
      <c r="K60" s="83"/>
      <c r="L60" s="81" t="s">
        <v>108</v>
      </c>
      <c r="M60" s="82"/>
      <c r="N60" s="82"/>
      <c r="O60" s="83"/>
    </row>
    <row r="61" spans="1:15" s="24" customFormat="1" ht="61.5" customHeight="1" thickBot="1">
      <c r="A61" s="87"/>
      <c r="B61" s="89"/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  <c r="H61" s="3" t="s">
        <v>151</v>
      </c>
      <c r="I61" s="3" t="s">
        <v>151</v>
      </c>
      <c r="J61" s="3" t="s">
        <v>151</v>
      </c>
      <c r="K61" s="3" t="s">
        <v>151</v>
      </c>
      <c r="L61" s="3" t="s">
        <v>151</v>
      </c>
      <c r="M61" s="3" t="s">
        <v>151</v>
      </c>
      <c r="N61" s="3" t="s">
        <v>151</v>
      </c>
      <c r="O61" s="3" t="s">
        <v>151</v>
      </c>
    </row>
    <row r="62" spans="1:15" s="14" customFormat="1" ht="33" customHeight="1" thickBot="1">
      <c r="A62" s="34">
        <v>944</v>
      </c>
      <c r="B62" s="20" t="s">
        <v>92</v>
      </c>
      <c r="C62" s="21" t="s">
        <v>93</v>
      </c>
      <c r="D62" s="15">
        <v>0</v>
      </c>
      <c r="E62" s="15">
        <v>0</v>
      </c>
      <c r="F62" s="15">
        <v>15.52</v>
      </c>
      <c r="G62" s="15">
        <v>63.4</v>
      </c>
      <c r="H62" s="63">
        <v>0</v>
      </c>
      <c r="I62" s="56">
        <v>4.06</v>
      </c>
      <c r="J62" s="57">
        <v>0</v>
      </c>
      <c r="K62" s="57">
        <v>0</v>
      </c>
      <c r="L62" s="56">
        <v>15.16</v>
      </c>
      <c r="M62" s="56">
        <v>22.74</v>
      </c>
      <c r="N62" s="56">
        <v>5.6</v>
      </c>
      <c r="O62" s="56">
        <v>0.58</v>
      </c>
    </row>
    <row r="63" spans="1:15" s="14" customFormat="1" ht="39" customHeight="1" thickBot="1">
      <c r="A63" s="34"/>
      <c r="B63" s="20" t="s">
        <v>149</v>
      </c>
      <c r="C63" s="21">
        <v>30</v>
      </c>
      <c r="D63" s="15">
        <v>2.4</v>
      </c>
      <c r="E63" s="15">
        <v>0.3</v>
      </c>
      <c r="F63" s="15">
        <v>14.7</v>
      </c>
      <c r="G63" s="15">
        <v>71.4</v>
      </c>
      <c r="H63" s="63">
        <v>0.02</v>
      </c>
      <c r="I63" s="56">
        <v>0</v>
      </c>
      <c r="J63" s="57">
        <v>0</v>
      </c>
      <c r="K63" s="57">
        <v>0.02</v>
      </c>
      <c r="L63" s="56">
        <v>11.67</v>
      </c>
      <c r="M63" s="56">
        <v>17.51</v>
      </c>
      <c r="N63" s="56">
        <v>10.44</v>
      </c>
      <c r="O63" s="56">
        <v>0.8</v>
      </c>
    </row>
    <row r="64" spans="1:15" s="14" customFormat="1" ht="60" customHeight="1" thickBot="1">
      <c r="A64" s="34">
        <v>384</v>
      </c>
      <c r="B64" s="20" t="s">
        <v>132</v>
      </c>
      <c r="C64" s="21" t="s">
        <v>131</v>
      </c>
      <c r="D64" s="15">
        <v>4.9</v>
      </c>
      <c r="E64" s="15">
        <v>11.6</v>
      </c>
      <c r="F64" s="15">
        <v>35.9</v>
      </c>
      <c r="G64" s="15">
        <v>292</v>
      </c>
      <c r="H64" s="63">
        <v>0.03</v>
      </c>
      <c r="I64" s="56">
        <v>0</v>
      </c>
      <c r="J64" s="57">
        <v>0.03</v>
      </c>
      <c r="K64" s="57">
        <v>0</v>
      </c>
      <c r="L64" s="56">
        <v>101.9</v>
      </c>
      <c r="M64" s="56">
        <v>152.85</v>
      </c>
      <c r="N64" s="56">
        <v>20.3</v>
      </c>
      <c r="O64" s="56">
        <v>0.41</v>
      </c>
    </row>
    <row r="65" spans="1:15" s="22" customFormat="1" ht="27" thickBot="1">
      <c r="A65" s="34"/>
      <c r="B65" s="19" t="s">
        <v>7</v>
      </c>
      <c r="C65" s="21"/>
      <c r="D65" s="15">
        <f aca="true" t="shared" si="9" ref="D65:O65">SUM(D62:D64)</f>
        <v>7.300000000000001</v>
      </c>
      <c r="E65" s="15">
        <f t="shared" si="9"/>
        <v>11.9</v>
      </c>
      <c r="F65" s="15">
        <f t="shared" si="9"/>
        <v>66.12</v>
      </c>
      <c r="G65" s="15">
        <f t="shared" si="9"/>
        <v>426.8</v>
      </c>
      <c r="H65" s="63">
        <f t="shared" si="9"/>
        <v>0.05</v>
      </c>
      <c r="I65" s="56">
        <f t="shared" si="9"/>
        <v>4.06</v>
      </c>
      <c r="J65" s="57">
        <f t="shared" si="9"/>
        <v>0.03</v>
      </c>
      <c r="K65" s="57">
        <f t="shared" si="9"/>
        <v>0.02</v>
      </c>
      <c r="L65" s="56">
        <f t="shared" si="9"/>
        <v>128.73000000000002</v>
      </c>
      <c r="M65" s="56">
        <f t="shared" si="9"/>
        <v>193.1</v>
      </c>
      <c r="N65" s="56">
        <f t="shared" si="9"/>
        <v>36.34</v>
      </c>
      <c r="O65" s="56">
        <f t="shared" si="9"/>
        <v>1.7899999999999998</v>
      </c>
    </row>
    <row r="66" spans="1:8" s="1" customFormat="1" ht="38.25" customHeight="1" thickBot="1">
      <c r="A66" s="37" t="s">
        <v>55</v>
      </c>
      <c r="B66" s="19"/>
      <c r="C66" s="21"/>
      <c r="D66" s="15"/>
      <c r="E66" s="15"/>
      <c r="F66" s="15"/>
      <c r="G66" s="15"/>
      <c r="H66" s="39"/>
    </row>
    <row r="67" spans="1:15" s="1" customFormat="1" ht="37.5" customHeight="1" thickBot="1">
      <c r="A67" s="34"/>
      <c r="B67" s="20" t="s">
        <v>156</v>
      </c>
      <c r="C67" s="21">
        <v>50</v>
      </c>
      <c r="D67" s="21">
        <v>0.85</v>
      </c>
      <c r="E67" s="21">
        <v>1.5</v>
      </c>
      <c r="F67" s="21">
        <v>6.8</v>
      </c>
      <c r="G67" s="21">
        <v>34</v>
      </c>
      <c r="H67" s="69">
        <v>0.015</v>
      </c>
      <c r="I67" s="56">
        <v>12.88</v>
      </c>
      <c r="J67" s="57">
        <v>0.43</v>
      </c>
      <c r="K67" s="57">
        <v>0.05</v>
      </c>
      <c r="L67" s="56">
        <v>34.9</v>
      </c>
      <c r="M67" s="56">
        <v>52.4</v>
      </c>
      <c r="N67" s="56">
        <v>9.44</v>
      </c>
      <c r="O67" s="56">
        <v>0.3</v>
      </c>
    </row>
    <row r="68" spans="1:15" s="1" customFormat="1" ht="29.25" customHeight="1" thickBot="1">
      <c r="A68" s="34">
        <v>206</v>
      </c>
      <c r="B68" s="9" t="s">
        <v>16</v>
      </c>
      <c r="C68" s="21">
        <v>200</v>
      </c>
      <c r="D68" s="15">
        <v>5.9</v>
      </c>
      <c r="E68" s="15">
        <v>4</v>
      </c>
      <c r="F68" s="15">
        <v>28.9</v>
      </c>
      <c r="G68" s="15">
        <v>173</v>
      </c>
      <c r="H68" s="63">
        <v>0.15</v>
      </c>
      <c r="I68" s="56">
        <v>9.6</v>
      </c>
      <c r="J68" s="57">
        <v>0.02</v>
      </c>
      <c r="K68" s="57">
        <v>0.1</v>
      </c>
      <c r="L68" s="56">
        <v>91.96</v>
      </c>
      <c r="M68" s="56">
        <v>137.94</v>
      </c>
      <c r="N68" s="56">
        <v>27.76</v>
      </c>
      <c r="O68" s="56">
        <v>1.59</v>
      </c>
    </row>
    <row r="69" spans="1:15" s="1" customFormat="1" ht="32.25" customHeight="1" thickBot="1">
      <c r="A69" s="34">
        <v>601</v>
      </c>
      <c r="B69" s="20" t="s">
        <v>17</v>
      </c>
      <c r="C69" s="21" t="s">
        <v>136</v>
      </c>
      <c r="D69" s="15">
        <v>24.3</v>
      </c>
      <c r="E69" s="15">
        <v>16.5</v>
      </c>
      <c r="F69" s="15">
        <v>27.6</v>
      </c>
      <c r="G69" s="15">
        <v>252.5</v>
      </c>
      <c r="H69" s="63">
        <v>0.03</v>
      </c>
      <c r="I69" s="56">
        <v>0</v>
      </c>
      <c r="J69" s="57">
        <v>0.5</v>
      </c>
      <c r="K69" s="57">
        <v>0.16</v>
      </c>
      <c r="L69" s="56">
        <v>119.05</v>
      </c>
      <c r="M69" s="56">
        <v>178.58</v>
      </c>
      <c r="N69" s="56">
        <v>24.91</v>
      </c>
      <c r="O69" s="56">
        <v>1.24</v>
      </c>
    </row>
    <row r="70" spans="1:15" s="1" customFormat="1" ht="34.5" customHeight="1" thickBot="1">
      <c r="A70" s="34"/>
      <c r="B70" s="20" t="s">
        <v>33</v>
      </c>
      <c r="C70" s="21">
        <v>200</v>
      </c>
      <c r="D70" s="15">
        <v>0.6</v>
      </c>
      <c r="E70" s="15">
        <v>0</v>
      </c>
      <c r="F70" s="15">
        <v>31.4</v>
      </c>
      <c r="G70" s="15">
        <v>166</v>
      </c>
      <c r="H70" s="78">
        <v>0</v>
      </c>
      <c r="I70" s="56">
        <v>1.6</v>
      </c>
      <c r="J70" s="57">
        <v>0</v>
      </c>
      <c r="K70" s="57">
        <v>0.34</v>
      </c>
      <c r="L70" s="56">
        <v>20.57</v>
      </c>
      <c r="M70" s="56">
        <v>30.9</v>
      </c>
      <c r="N70" s="56">
        <v>11.48</v>
      </c>
      <c r="O70" s="56">
        <v>0.34</v>
      </c>
    </row>
    <row r="71" spans="1:15" s="1" customFormat="1" ht="39" customHeight="1" thickBot="1">
      <c r="A71" s="34"/>
      <c r="B71" s="20" t="s">
        <v>37</v>
      </c>
      <c r="C71" s="21">
        <v>50</v>
      </c>
      <c r="D71" s="15">
        <v>3.5</v>
      </c>
      <c r="E71" s="15">
        <v>0.5</v>
      </c>
      <c r="F71" s="15">
        <v>17</v>
      </c>
      <c r="G71" s="15">
        <v>90.5</v>
      </c>
      <c r="H71" s="63">
        <v>0.03</v>
      </c>
      <c r="I71" s="56">
        <v>0</v>
      </c>
      <c r="J71" s="57">
        <v>0</v>
      </c>
      <c r="K71" s="57">
        <v>0</v>
      </c>
      <c r="L71" s="56">
        <v>21.1</v>
      </c>
      <c r="M71" s="56">
        <v>31.65</v>
      </c>
      <c r="N71" s="56">
        <v>18.85</v>
      </c>
      <c r="O71" s="56">
        <v>1.46</v>
      </c>
    </row>
    <row r="72" spans="1:15" s="1" customFormat="1" ht="34.5" customHeight="1" thickBot="1">
      <c r="A72" s="34"/>
      <c r="B72" s="19" t="s">
        <v>7</v>
      </c>
      <c r="C72" s="21"/>
      <c r="D72" s="15">
        <f aca="true" t="shared" si="10" ref="D72:O72">SUM(D67:D71)</f>
        <v>35.150000000000006</v>
      </c>
      <c r="E72" s="15">
        <f t="shared" si="10"/>
        <v>22.5</v>
      </c>
      <c r="F72" s="15">
        <f t="shared" si="10"/>
        <v>111.69999999999999</v>
      </c>
      <c r="G72" s="15">
        <f t="shared" si="10"/>
        <v>716</v>
      </c>
      <c r="H72" s="63">
        <f t="shared" si="10"/>
        <v>0.22499999999999998</v>
      </c>
      <c r="I72" s="56">
        <f t="shared" si="10"/>
        <v>24.080000000000002</v>
      </c>
      <c r="J72" s="57">
        <f t="shared" si="10"/>
        <v>0.95</v>
      </c>
      <c r="K72" s="57">
        <f t="shared" si="10"/>
        <v>0.6500000000000001</v>
      </c>
      <c r="L72" s="56">
        <f t="shared" si="10"/>
        <v>287.58</v>
      </c>
      <c r="M72" s="56">
        <f t="shared" si="10"/>
        <v>431.46999999999997</v>
      </c>
      <c r="N72" s="56">
        <f t="shared" si="10"/>
        <v>92.44</v>
      </c>
      <c r="O72" s="56">
        <f t="shared" si="10"/>
        <v>4.93</v>
      </c>
    </row>
    <row r="73" spans="1:15" s="1" customFormat="1" ht="42" customHeight="1" thickBot="1">
      <c r="A73" s="34"/>
      <c r="B73" s="19" t="s">
        <v>23</v>
      </c>
      <c r="C73" s="21"/>
      <c r="D73" s="15">
        <f aca="true" t="shared" si="11" ref="D73:O73">SUM(D65,D72)</f>
        <v>42.45</v>
      </c>
      <c r="E73" s="15">
        <f t="shared" si="11"/>
        <v>34.4</v>
      </c>
      <c r="F73" s="15">
        <f t="shared" si="11"/>
        <v>177.82</v>
      </c>
      <c r="G73" s="15">
        <f t="shared" si="11"/>
        <v>1142.8</v>
      </c>
      <c r="H73" s="63">
        <f t="shared" si="11"/>
        <v>0.27499999999999997</v>
      </c>
      <c r="I73" s="56">
        <f t="shared" si="11"/>
        <v>28.14</v>
      </c>
      <c r="J73" s="57">
        <f t="shared" si="11"/>
        <v>0.98</v>
      </c>
      <c r="K73" s="57">
        <f t="shared" si="11"/>
        <v>0.6700000000000002</v>
      </c>
      <c r="L73" s="56">
        <f t="shared" si="11"/>
        <v>416.31</v>
      </c>
      <c r="M73" s="56">
        <f t="shared" si="11"/>
        <v>624.5699999999999</v>
      </c>
      <c r="N73" s="56">
        <f t="shared" si="11"/>
        <v>128.78</v>
      </c>
      <c r="O73" s="56">
        <f t="shared" si="11"/>
        <v>6.72</v>
      </c>
    </row>
    <row r="74" spans="1:15" s="1" customFormat="1" ht="409.5" customHeight="1">
      <c r="A74" s="51"/>
      <c r="B74" s="52"/>
      <c r="C74" s="53"/>
      <c r="D74" s="54"/>
      <c r="E74" s="54"/>
      <c r="F74" s="54"/>
      <c r="G74" s="54"/>
      <c r="H74" s="75"/>
      <c r="I74" s="65"/>
      <c r="J74" s="66"/>
      <c r="K74" s="66"/>
      <c r="L74" s="65"/>
      <c r="M74" s="65"/>
      <c r="N74" s="65"/>
      <c r="O74" s="65"/>
    </row>
    <row r="75" spans="1:8" s="1" customFormat="1" ht="109.5" customHeight="1">
      <c r="A75" s="36" t="s">
        <v>15</v>
      </c>
      <c r="B75" s="6"/>
      <c r="C75" s="14"/>
      <c r="D75" s="14"/>
      <c r="E75" s="14"/>
      <c r="F75" s="14"/>
      <c r="G75" s="14"/>
      <c r="H75" s="39"/>
    </row>
    <row r="76" spans="1:8" s="1" customFormat="1" ht="40.5" customHeight="1" thickBot="1">
      <c r="A76" s="36" t="s">
        <v>56</v>
      </c>
      <c r="B76" s="6"/>
      <c r="C76" s="14"/>
      <c r="D76" s="14"/>
      <c r="E76" s="14"/>
      <c r="F76" s="14"/>
      <c r="G76" s="14"/>
      <c r="H76" s="39"/>
    </row>
    <row r="77" spans="1:15" s="2" customFormat="1" ht="42.75" customHeight="1" thickBot="1">
      <c r="A77" s="86" t="s">
        <v>0</v>
      </c>
      <c r="B77" s="88" t="s">
        <v>1</v>
      </c>
      <c r="C77" s="12" t="s">
        <v>2</v>
      </c>
      <c r="D77" s="12" t="s">
        <v>3</v>
      </c>
      <c r="E77" s="12" t="s">
        <v>4</v>
      </c>
      <c r="F77" s="12" t="s">
        <v>5</v>
      </c>
      <c r="G77" s="44" t="s">
        <v>6</v>
      </c>
      <c r="H77" s="81" t="s">
        <v>107</v>
      </c>
      <c r="I77" s="82"/>
      <c r="J77" s="82"/>
      <c r="K77" s="83"/>
      <c r="L77" s="81" t="s">
        <v>108</v>
      </c>
      <c r="M77" s="82"/>
      <c r="N77" s="82"/>
      <c r="O77" s="83"/>
    </row>
    <row r="78" spans="1:15" s="24" customFormat="1" ht="60" customHeight="1" thickBot="1">
      <c r="A78" s="87"/>
      <c r="B78" s="89"/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  <c r="H78" s="3" t="s">
        <v>151</v>
      </c>
      <c r="I78" s="3" t="s">
        <v>151</v>
      </c>
      <c r="J78" s="3" t="s">
        <v>151</v>
      </c>
      <c r="K78" s="3" t="s">
        <v>151</v>
      </c>
      <c r="L78" s="3" t="s">
        <v>151</v>
      </c>
      <c r="M78" s="3" t="s">
        <v>151</v>
      </c>
      <c r="N78" s="3" t="s">
        <v>151</v>
      </c>
      <c r="O78" s="3" t="s">
        <v>151</v>
      </c>
    </row>
    <row r="79" spans="1:15" s="14" customFormat="1" ht="39" customHeight="1" thickBot="1">
      <c r="A79" s="34">
        <v>8</v>
      </c>
      <c r="B79" s="20" t="s">
        <v>139</v>
      </c>
      <c r="C79" s="21" t="s">
        <v>138</v>
      </c>
      <c r="D79" s="15">
        <v>5</v>
      </c>
      <c r="E79" s="15">
        <v>4.7</v>
      </c>
      <c r="F79" s="15">
        <v>14.9</v>
      </c>
      <c r="G79" s="15">
        <v>122.8</v>
      </c>
      <c r="H79" s="79">
        <v>0.025</v>
      </c>
      <c r="I79" s="56">
        <v>14.85</v>
      </c>
      <c r="J79" s="60">
        <v>0</v>
      </c>
      <c r="K79" s="60">
        <v>0.12</v>
      </c>
      <c r="L79" s="56">
        <v>23.56</v>
      </c>
      <c r="M79" s="56">
        <v>35.34</v>
      </c>
      <c r="N79" s="56">
        <v>11.14</v>
      </c>
      <c r="O79" s="56">
        <v>1.28</v>
      </c>
    </row>
    <row r="80" spans="1:15" s="14" customFormat="1" ht="33" customHeight="1" thickBot="1">
      <c r="A80" s="34">
        <v>694</v>
      </c>
      <c r="B80" s="20" t="s">
        <v>125</v>
      </c>
      <c r="C80" s="21" t="s">
        <v>126</v>
      </c>
      <c r="D80" s="15">
        <v>0</v>
      </c>
      <c r="E80" s="15">
        <v>0</v>
      </c>
      <c r="F80" s="15">
        <v>15.52</v>
      </c>
      <c r="G80" s="15">
        <v>63.4</v>
      </c>
      <c r="H80" s="78">
        <v>0</v>
      </c>
      <c r="I80" s="56">
        <v>4.06</v>
      </c>
      <c r="J80" s="57">
        <v>0</v>
      </c>
      <c r="K80" s="57">
        <v>0</v>
      </c>
      <c r="L80" s="56">
        <v>15.16</v>
      </c>
      <c r="M80" s="56">
        <v>22.74</v>
      </c>
      <c r="N80" s="56">
        <v>5.6</v>
      </c>
      <c r="O80" s="56">
        <v>0.58</v>
      </c>
    </row>
    <row r="81" spans="1:15" s="22" customFormat="1" ht="27" thickBot="1">
      <c r="A81" s="34"/>
      <c r="B81" s="19" t="s">
        <v>7</v>
      </c>
      <c r="C81" s="21"/>
      <c r="D81" s="15">
        <f aca="true" t="shared" si="12" ref="D81:O81">SUM(D79:D80)</f>
        <v>5</v>
      </c>
      <c r="E81" s="15">
        <f t="shared" si="12"/>
        <v>4.7</v>
      </c>
      <c r="F81" s="15">
        <f t="shared" si="12"/>
        <v>30.42</v>
      </c>
      <c r="G81" s="15">
        <f t="shared" si="12"/>
        <v>186.2</v>
      </c>
      <c r="H81" s="63">
        <f t="shared" si="12"/>
        <v>0.025</v>
      </c>
      <c r="I81" s="56">
        <f t="shared" si="12"/>
        <v>18.91</v>
      </c>
      <c r="J81" s="57">
        <f t="shared" si="12"/>
        <v>0</v>
      </c>
      <c r="K81" s="57">
        <f t="shared" si="12"/>
        <v>0.12</v>
      </c>
      <c r="L81" s="56">
        <f t="shared" si="12"/>
        <v>38.72</v>
      </c>
      <c r="M81" s="56">
        <f t="shared" si="12"/>
        <v>58.08</v>
      </c>
      <c r="N81" s="56">
        <f t="shared" si="12"/>
        <v>16.740000000000002</v>
      </c>
      <c r="O81" s="56">
        <f t="shared" si="12"/>
        <v>1.8599999999999999</v>
      </c>
    </row>
    <row r="82" spans="1:8" s="1" customFormat="1" ht="36.75" customHeight="1" thickBot="1">
      <c r="A82" s="37" t="s">
        <v>55</v>
      </c>
      <c r="B82" s="19"/>
      <c r="C82" s="8"/>
      <c r="D82" s="8"/>
      <c r="E82" s="8"/>
      <c r="F82" s="8"/>
      <c r="G82" s="8"/>
      <c r="H82" s="39"/>
    </row>
    <row r="83" spans="1:15" s="1" customFormat="1" ht="27" customHeight="1" thickBot="1">
      <c r="A83" s="34"/>
      <c r="B83" s="9"/>
      <c r="C83" s="23"/>
      <c r="D83" s="15"/>
      <c r="E83" s="15"/>
      <c r="F83" s="15"/>
      <c r="G83" s="15"/>
      <c r="H83" s="57"/>
      <c r="I83" s="56"/>
      <c r="J83" s="57"/>
      <c r="K83" s="57"/>
      <c r="L83" s="56"/>
      <c r="M83" s="56"/>
      <c r="N83" s="56"/>
      <c r="O83" s="56"/>
    </row>
    <row r="84" spans="1:15" s="1" customFormat="1" ht="34.5" customHeight="1" thickBot="1">
      <c r="A84" s="34">
        <v>206</v>
      </c>
      <c r="B84" s="9" t="s">
        <v>134</v>
      </c>
      <c r="C84" s="21">
        <v>200</v>
      </c>
      <c r="D84" s="15">
        <v>6.2</v>
      </c>
      <c r="E84" s="15">
        <v>5.75</v>
      </c>
      <c r="F84" s="15">
        <v>18.5</v>
      </c>
      <c r="G84" s="15">
        <v>112.8</v>
      </c>
      <c r="H84" s="56">
        <v>0.15</v>
      </c>
      <c r="I84" s="56">
        <v>9.6</v>
      </c>
      <c r="J84" s="57">
        <v>0.02</v>
      </c>
      <c r="K84" s="57">
        <v>0.1</v>
      </c>
      <c r="L84" s="56">
        <v>91.26</v>
      </c>
      <c r="M84" s="56">
        <v>136.9</v>
      </c>
      <c r="N84" s="56">
        <v>27.76</v>
      </c>
      <c r="O84" s="56">
        <v>1.59</v>
      </c>
    </row>
    <row r="85" spans="1:15" s="1" customFormat="1" ht="33" customHeight="1" thickBot="1">
      <c r="A85" s="34">
        <v>388</v>
      </c>
      <c r="B85" s="33" t="s">
        <v>135</v>
      </c>
      <c r="C85" s="31">
        <v>50</v>
      </c>
      <c r="D85" s="32">
        <v>14.2</v>
      </c>
      <c r="E85" s="31">
        <v>9.5</v>
      </c>
      <c r="F85" s="31">
        <v>25.7</v>
      </c>
      <c r="G85" s="31">
        <v>195.6</v>
      </c>
      <c r="H85" s="79">
        <v>0.015</v>
      </c>
      <c r="I85" s="56">
        <v>0.31</v>
      </c>
      <c r="J85" s="57">
        <v>0</v>
      </c>
      <c r="K85" s="57">
        <v>0.4</v>
      </c>
      <c r="L85" s="56">
        <v>130.63</v>
      </c>
      <c r="M85" s="56">
        <v>195.95</v>
      </c>
      <c r="N85" s="56">
        <v>14.33</v>
      </c>
      <c r="O85" s="56">
        <v>0.3</v>
      </c>
    </row>
    <row r="86" spans="1:15" s="1" customFormat="1" ht="34.5" customHeight="1" thickBot="1">
      <c r="A86" s="34">
        <v>694</v>
      </c>
      <c r="B86" s="29" t="s">
        <v>69</v>
      </c>
      <c r="C86" s="21" t="s">
        <v>137</v>
      </c>
      <c r="D86" s="15">
        <v>3.1</v>
      </c>
      <c r="E86" s="15">
        <v>7.4</v>
      </c>
      <c r="F86" s="15">
        <v>14.8</v>
      </c>
      <c r="G86" s="15">
        <v>114.4</v>
      </c>
      <c r="H86" s="69">
        <v>0.07</v>
      </c>
      <c r="I86" s="56">
        <v>2.09</v>
      </c>
      <c r="J86" s="57">
        <v>0.02</v>
      </c>
      <c r="K86" s="57">
        <v>0.1</v>
      </c>
      <c r="L86" s="56">
        <v>54.67</v>
      </c>
      <c r="M86" s="56">
        <v>82</v>
      </c>
      <c r="N86" s="56">
        <v>15.56</v>
      </c>
      <c r="O86" s="56">
        <v>0.49</v>
      </c>
    </row>
    <row r="87" spans="1:15" ht="60" customHeight="1" thickBot="1">
      <c r="A87" s="48">
        <v>649</v>
      </c>
      <c r="B87" s="49" t="s">
        <v>88</v>
      </c>
      <c r="C87" s="50">
        <v>200</v>
      </c>
      <c r="D87" s="16">
        <v>0.4</v>
      </c>
      <c r="E87" s="16">
        <v>0</v>
      </c>
      <c r="F87" s="16">
        <v>30.6</v>
      </c>
      <c r="G87" s="16">
        <v>142</v>
      </c>
      <c r="H87" s="78">
        <v>0.06</v>
      </c>
      <c r="I87" s="56">
        <v>5</v>
      </c>
      <c r="J87" s="57">
        <v>0</v>
      </c>
      <c r="K87" s="57">
        <v>0</v>
      </c>
      <c r="L87" s="56">
        <v>4.5</v>
      </c>
      <c r="M87" s="56">
        <v>6.8</v>
      </c>
      <c r="N87" s="56">
        <v>1</v>
      </c>
      <c r="O87" s="56">
        <v>0.15</v>
      </c>
    </row>
    <row r="88" spans="1:15" s="1" customFormat="1" ht="36" customHeight="1" thickBot="1">
      <c r="A88" s="34"/>
      <c r="B88" s="20" t="s">
        <v>37</v>
      </c>
      <c r="C88" s="21">
        <v>50</v>
      </c>
      <c r="D88" s="15">
        <v>3.5</v>
      </c>
      <c r="E88" s="15">
        <v>0.5</v>
      </c>
      <c r="F88" s="15">
        <v>17</v>
      </c>
      <c r="G88" s="15">
        <v>90.5</v>
      </c>
      <c r="H88" s="63">
        <v>0.03</v>
      </c>
      <c r="I88" s="56">
        <v>0</v>
      </c>
      <c r="J88" s="57">
        <v>0</v>
      </c>
      <c r="K88" s="57">
        <v>0</v>
      </c>
      <c r="L88" s="56">
        <v>32.5</v>
      </c>
      <c r="M88" s="56">
        <v>48.7</v>
      </c>
      <c r="N88" s="56">
        <v>18.85</v>
      </c>
      <c r="O88" s="56">
        <v>1.46</v>
      </c>
    </row>
    <row r="89" spans="1:15" s="1" customFormat="1" ht="36" customHeight="1" thickBot="1">
      <c r="A89" s="34"/>
      <c r="B89" s="19" t="s">
        <v>7</v>
      </c>
      <c r="C89" s="21"/>
      <c r="D89" s="15">
        <f>SUM(D83:D88)</f>
        <v>27.4</v>
      </c>
      <c r="E89" s="15">
        <f>SUM(E83:E88)</f>
        <v>23.15</v>
      </c>
      <c r="F89" s="15">
        <f>SUM(F83:F88)</f>
        <v>106.6</v>
      </c>
      <c r="G89" s="15">
        <f>SUM(G83,G84,G85,G86,G87,G88)</f>
        <v>655.3</v>
      </c>
      <c r="H89" s="63">
        <f aca="true" t="shared" si="13" ref="H89:O89">SUM(H83:H88)</f>
        <v>0.32499999999999996</v>
      </c>
      <c r="I89" s="56">
        <f t="shared" si="13"/>
        <v>17</v>
      </c>
      <c r="J89" s="57">
        <f t="shared" si="13"/>
        <v>0.04</v>
      </c>
      <c r="K89" s="57">
        <f t="shared" si="13"/>
        <v>0.6</v>
      </c>
      <c r="L89" s="56">
        <f t="shared" si="13"/>
        <v>313.56</v>
      </c>
      <c r="M89" s="56">
        <f t="shared" si="13"/>
        <v>470.35</v>
      </c>
      <c r="N89" s="56">
        <f t="shared" si="13"/>
        <v>77.5</v>
      </c>
      <c r="O89" s="56">
        <f t="shared" si="13"/>
        <v>3.9899999999999998</v>
      </c>
    </row>
    <row r="90" spans="1:15" s="1" customFormat="1" ht="33" customHeight="1" thickBot="1">
      <c r="A90" s="34"/>
      <c r="B90" s="19" t="s">
        <v>23</v>
      </c>
      <c r="C90" s="21"/>
      <c r="D90" s="15">
        <f aca="true" t="shared" si="14" ref="D90:O90">SUM(D81,D89)</f>
        <v>32.4</v>
      </c>
      <c r="E90" s="15">
        <f t="shared" si="14"/>
        <v>27.849999999999998</v>
      </c>
      <c r="F90" s="15">
        <f t="shared" si="14"/>
        <v>137.01999999999998</v>
      </c>
      <c r="G90" s="15">
        <f t="shared" si="14"/>
        <v>841.5</v>
      </c>
      <c r="H90" s="63">
        <f t="shared" si="14"/>
        <v>0.35</v>
      </c>
      <c r="I90" s="56">
        <f t="shared" si="14"/>
        <v>35.91</v>
      </c>
      <c r="J90" s="57">
        <f t="shared" si="14"/>
        <v>0.04</v>
      </c>
      <c r="K90" s="57">
        <f t="shared" si="14"/>
        <v>0.72</v>
      </c>
      <c r="L90" s="56">
        <f t="shared" si="14"/>
        <v>352.28</v>
      </c>
      <c r="M90" s="56">
        <f t="shared" si="14"/>
        <v>528.4300000000001</v>
      </c>
      <c r="N90" s="56">
        <f t="shared" si="14"/>
        <v>94.24000000000001</v>
      </c>
      <c r="O90" s="56">
        <f t="shared" si="14"/>
        <v>5.85</v>
      </c>
    </row>
    <row r="91" spans="1:15" s="1" customFormat="1" ht="309" customHeight="1">
      <c r="A91" s="51"/>
      <c r="B91" s="52"/>
      <c r="C91" s="53"/>
      <c r="D91" s="54"/>
      <c r="E91" s="54"/>
      <c r="F91" s="54"/>
      <c r="G91" s="54"/>
      <c r="H91" s="75"/>
      <c r="I91" s="65"/>
      <c r="J91" s="66"/>
      <c r="K91" s="66"/>
      <c r="L91" s="65"/>
      <c r="M91" s="65"/>
      <c r="N91" s="65"/>
      <c r="O91" s="65"/>
    </row>
    <row r="92" spans="1:8" s="1" customFormat="1" ht="232.5" customHeight="1">
      <c r="A92" s="51"/>
      <c r="B92" s="52"/>
      <c r="C92" s="53"/>
      <c r="D92" s="54"/>
      <c r="E92" s="54"/>
      <c r="F92" s="54"/>
      <c r="G92" s="54"/>
      <c r="H92" s="39"/>
    </row>
    <row r="93" spans="1:8" s="1" customFormat="1" ht="36.75" customHeight="1">
      <c r="A93" s="36" t="s">
        <v>18</v>
      </c>
      <c r="B93" s="6"/>
      <c r="C93" s="14"/>
      <c r="D93" s="14"/>
      <c r="E93" s="14"/>
      <c r="F93" s="14"/>
      <c r="G93" s="14"/>
      <c r="H93" s="39"/>
    </row>
    <row r="94" spans="1:8" s="1" customFormat="1" ht="45" customHeight="1" thickBot="1">
      <c r="A94" s="36" t="s">
        <v>56</v>
      </c>
      <c r="B94" s="6"/>
      <c r="C94" s="14"/>
      <c r="D94" s="14"/>
      <c r="E94" s="14"/>
      <c r="F94" s="14"/>
      <c r="G94" s="14"/>
      <c r="H94" s="39"/>
    </row>
    <row r="95" spans="1:15" s="2" customFormat="1" ht="35.25" customHeight="1" thickBot="1">
      <c r="A95" s="86" t="s">
        <v>0</v>
      </c>
      <c r="B95" s="88" t="s">
        <v>1</v>
      </c>
      <c r="C95" s="12" t="s">
        <v>2</v>
      </c>
      <c r="D95" s="12" t="s">
        <v>3</v>
      </c>
      <c r="E95" s="12" t="s">
        <v>4</v>
      </c>
      <c r="F95" s="12" t="s">
        <v>5</v>
      </c>
      <c r="G95" s="44" t="s">
        <v>6</v>
      </c>
      <c r="H95" s="81" t="s">
        <v>107</v>
      </c>
      <c r="I95" s="82"/>
      <c r="J95" s="82"/>
      <c r="K95" s="83"/>
      <c r="L95" s="81" t="s">
        <v>108</v>
      </c>
      <c r="M95" s="82"/>
      <c r="N95" s="82"/>
      <c r="O95" s="83"/>
    </row>
    <row r="96" spans="1:15" s="24" customFormat="1" ht="57" customHeight="1" thickBot="1">
      <c r="A96" s="87"/>
      <c r="B96" s="89"/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  <c r="H96" s="3" t="s">
        <v>151</v>
      </c>
      <c r="I96" s="3" t="s">
        <v>151</v>
      </c>
      <c r="J96" s="3" t="s">
        <v>151</v>
      </c>
      <c r="K96" s="3" t="s">
        <v>151</v>
      </c>
      <c r="L96" s="3" t="s">
        <v>151</v>
      </c>
      <c r="M96" s="3" t="s">
        <v>151</v>
      </c>
      <c r="N96" s="3" t="s">
        <v>151</v>
      </c>
      <c r="O96" s="3" t="s">
        <v>151</v>
      </c>
    </row>
    <row r="97" spans="1:15" s="11" customFormat="1" ht="45.75" customHeight="1" thickBot="1">
      <c r="A97" s="34">
        <v>8</v>
      </c>
      <c r="B97" s="33" t="s">
        <v>39</v>
      </c>
      <c r="C97" s="26" t="s">
        <v>73</v>
      </c>
      <c r="D97" s="21">
        <v>3.32</v>
      </c>
      <c r="E97" s="21">
        <v>6.63</v>
      </c>
      <c r="F97" s="21">
        <v>2.25</v>
      </c>
      <c r="G97" s="21">
        <v>152.8</v>
      </c>
      <c r="H97" s="60">
        <v>0.02</v>
      </c>
      <c r="I97" s="61">
        <v>0</v>
      </c>
      <c r="J97" s="60">
        <v>0</v>
      </c>
      <c r="K97" s="60">
        <v>0.12</v>
      </c>
      <c r="L97" s="61">
        <v>27.9</v>
      </c>
      <c r="M97" s="61">
        <v>41.85</v>
      </c>
      <c r="N97" s="61">
        <v>10.44</v>
      </c>
      <c r="O97" s="61">
        <v>2.13</v>
      </c>
    </row>
    <row r="98" spans="1:15" s="14" customFormat="1" ht="36.75" customHeight="1" thickBot="1">
      <c r="A98" s="34">
        <v>945</v>
      </c>
      <c r="B98" s="20" t="s">
        <v>89</v>
      </c>
      <c r="C98" s="21">
        <v>200</v>
      </c>
      <c r="D98" s="15">
        <v>1.7</v>
      </c>
      <c r="E98" s="15">
        <v>1.55</v>
      </c>
      <c r="F98" s="15">
        <v>17.54</v>
      </c>
      <c r="G98" s="15">
        <v>87.3</v>
      </c>
      <c r="H98" s="63">
        <v>0.01</v>
      </c>
      <c r="I98" s="56">
        <v>0.04</v>
      </c>
      <c r="J98" s="57">
        <v>0</v>
      </c>
      <c r="K98" s="57">
        <v>0</v>
      </c>
      <c r="L98" s="56">
        <v>30.15</v>
      </c>
      <c r="M98" s="56">
        <v>45.23</v>
      </c>
      <c r="N98" s="56">
        <v>3.5</v>
      </c>
      <c r="O98" s="56">
        <v>0.04</v>
      </c>
    </row>
    <row r="99" spans="1:15" s="22" customFormat="1" ht="33.75" customHeight="1" thickBot="1">
      <c r="A99" s="34"/>
      <c r="B99" s="19" t="s">
        <v>7</v>
      </c>
      <c r="C99" s="21"/>
      <c r="D99" s="15">
        <f>SUM(D98:D98)</f>
        <v>1.7</v>
      </c>
      <c r="E99" s="15">
        <f>SUM(E97,,E98)</f>
        <v>8.18</v>
      </c>
      <c r="F99" s="15">
        <f>SUM(F97,,F98)</f>
        <v>19.79</v>
      </c>
      <c r="G99" s="15">
        <f>SUM(G97,,G98)</f>
        <v>240.10000000000002</v>
      </c>
      <c r="H99" s="63">
        <f aca="true" t="shared" si="15" ref="H99:O99">SUM(H97:H98)</f>
        <v>0.03</v>
      </c>
      <c r="I99" s="56">
        <f t="shared" si="15"/>
        <v>0.04</v>
      </c>
      <c r="J99" s="57">
        <f t="shared" si="15"/>
        <v>0</v>
      </c>
      <c r="K99" s="57">
        <f t="shared" si="15"/>
        <v>0.12</v>
      </c>
      <c r="L99" s="56">
        <f t="shared" si="15"/>
        <v>58.05</v>
      </c>
      <c r="M99" s="56">
        <f t="shared" si="15"/>
        <v>87.08</v>
      </c>
      <c r="N99" s="56">
        <f t="shared" si="15"/>
        <v>13.94</v>
      </c>
      <c r="O99" s="56">
        <f t="shared" si="15"/>
        <v>2.17</v>
      </c>
    </row>
    <row r="100" spans="1:8" s="1" customFormat="1" ht="36.75" customHeight="1" thickBot="1">
      <c r="A100" s="37" t="s">
        <v>55</v>
      </c>
      <c r="B100" s="19"/>
      <c r="C100" s="8"/>
      <c r="D100" s="8"/>
      <c r="E100" s="8"/>
      <c r="F100" s="8"/>
      <c r="G100" s="8"/>
      <c r="H100" s="39"/>
    </row>
    <row r="101" spans="1:15" s="1" customFormat="1" ht="37.5" customHeight="1" thickBot="1">
      <c r="A101" s="34">
        <v>204</v>
      </c>
      <c r="B101" s="9" t="s">
        <v>60</v>
      </c>
      <c r="C101" s="21">
        <v>200</v>
      </c>
      <c r="D101" s="15">
        <v>3</v>
      </c>
      <c r="E101" s="15">
        <v>2.4</v>
      </c>
      <c r="F101" s="15">
        <v>19.64</v>
      </c>
      <c r="G101" s="15">
        <v>150.4</v>
      </c>
      <c r="H101" s="56">
        <v>0.016</v>
      </c>
      <c r="I101" s="56">
        <v>12.86</v>
      </c>
      <c r="J101" s="57">
        <v>0.09</v>
      </c>
      <c r="K101" s="57">
        <v>0.1</v>
      </c>
      <c r="L101" s="56">
        <v>85.96</v>
      </c>
      <c r="M101" s="56">
        <v>128.94</v>
      </c>
      <c r="N101" s="56">
        <v>19.55</v>
      </c>
      <c r="O101" s="56">
        <v>0.72</v>
      </c>
    </row>
    <row r="102" spans="1:15" s="1" customFormat="1" ht="45.75" customHeight="1" thickBot="1">
      <c r="A102" s="34">
        <v>608</v>
      </c>
      <c r="B102" s="29" t="s">
        <v>38</v>
      </c>
      <c r="C102" s="21" t="s">
        <v>145</v>
      </c>
      <c r="D102" s="15">
        <v>12.6</v>
      </c>
      <c r="E102" s="15">
        <v>18.2</v>
      </c>
      <c r="F102" s="15">
        <v>35</v>
      </c>
      <c r="G102" s="15">
        <v>271.5</v>
      </c>
      <c r="H102" s="63">
        <v>0.04</v>
      </c>
      <c r="I102" s="56">
        <v>0.31</v>
      </c>
      <c r="J102" s="57">
        <v>0</v>
      </c>
      <c r="K102" s="57">
        <v>0</v>
      </c>
      <c r="L102" s="56">
        <v>97.3</v>
      </c>
      <c r="M102" s="56">
        <v>145.9</v>
      </c>
      <c r="N102" s="56">
        <v>17.59</v>
      </c>
      <c r="O102" s="56">
        <v>1.83</v>
      </c>
    </row>
    <row r="103" spans="1:15" s="1" customFormat="1" ht="38.25" customHeight="1" thickBot="1">
      <c r="A103" s="34">
        <v>688</v>
      </c>
      <c r="B103" s="20" t="s">
        <v>66</v>
      </c>
      <c r="C103" s="21" t="s">
        <v>141</v>
      </c>
      <c r="D103" s="15">
        <v>6.05</v>
      </c>
      <c r="E103" s="15">
        <v>3.6</v>
      </c>
      <c r="F103" s="15">
        <v>28.4</v>
      </c>
      <c r="G103" s="15">
        <v>180.1</v>
      </c>
      <c r="H103" s="63">
        <v>0.06</v>
      </c>
      <c r="I103" s="56">
        <v>0</v>
      </c>
      <c r="J103" s="57">
        <v>0</v>
      </c>
      <c r="K103" s="57">
        <v>2.1</v>
      </c>
      <c r="L103" s="56">
        <v>70.8</v>
      </c>
      <c r="M103" s="56">
        <v>106.2</v>
      </c>
      <c r="N103" s="56">
        <v>5.6</v>
      </c>
      <c r="O103" s="56">
        <v>1.28</v>
      </c>
    </row>
    <row r="104" spans="1:15" s="1" customFormat="1" ht="41.25" customHeight="1" thickBot="1">
      <c r="A104" s="34">
        <v>699</v>
      </c>
      <c r="B104" s="29" t="s">
        <v>27</v>
      </c>
      <c r="C104" s="23">
        <v>180</v>
      </c>
      <c r="D104" s="15">
        <v>2</v>
      </c>
      <c r="E104" s="15">
        <v>0</v>
      </c>
      <c r="F104" s="15">
        <v>18</v>
      </c>
      <c r="G104" s="15">
        <v>76</v>
      </c>
      <c r="H104" s="56">
        <v>0.01</v>
      </c>
      <c r="I104" s="56">
        <v>1</v>
      </c>
      <c r="J104" s="57">
        <v>0</v>
      </c>
      <c r="K104" s="57">
        <v>0</v>
      </c>
      <c r="L104" s="56">
        <v>11</v>
      </c>
      <c r="M104" s="56">
        <v>16.5</v>
      </c>
      <c r="N104" s="56">
        <v>2</v>
      </c>
      <c r="O104" s="56">
        <v>0.21</v>
      </c>
    </row>
    <row r="105" spans="1:15" s="1" customFormat="1" ht="36" customHeight="1" thickBot="1">
      <c r="A105" s="34"/>
      <c r="B105" s="20" t="s">
        <v>37</v>
      </c>
      <c r="C105" s="21">
        <v>50</v>
      </c>
      <c r="D105" s="15">
        <v>3.5</v>
      </c>
      <c r="E105" s="15">
        <v>0.5</v>
      </c>
      <c r="F105" s="15">
        <v>17</v>
      </c>
      <c r="G105" s="15">
        <v>90.5</v>
      </c>
      <c r="H105" s="63">
        <v>0.03</v>
      </c>
      <c r="I105" s="56">
        <v>0</v>
      </c>
      <c r="J105" s="57">
        <v>0</v>
      </c>
      <c r="K105" s="57">
        <v>0</v>
      </c>
      <c r="L105" s="56">
        <v>32.5</v>
      </c>
      <c r="M105" s="56">
        <v>48.7</v>
      </c>
      <c r="N105" s="56">
        <v>18.85</v>
      </c>
      <c r="O105" s="56">
        <v>1.46</v>
      </c>
    </row>
    <row r="106" spans="1:15" s="1" customFormat="1" ht="34.5" customHeight="1" thickBot="1">
      <c r="A106" s="34"/>
      <c r="B106" s="19" t="s">
        <v>7</v>
      </c>
      <c r="C106" s="21"/>
      <c r="D106" s="15">
        <f>SUM(D101:D105)</f>
        <v>27.15</v>
      </c>
      <c r="E106" s="15">
        <f>SUM(E101:E105)</f>
        <v>24.7</v>
      </c>
      <c r="F106" s="15">
        <f>SUM(,F101,F102,F103,F104,F105)</f>
        <v>118.03999999999999</v>
      </c>
      <c r="G106" s="15">
        <f>SUM(,G101,G102,G103,G104,G105)</f>
        <v>768.5</v>
      </c>
      <c r="H106" s="63">
        <f aca="true" t="shared" si="16" ref="H106:O106">SUM(H101:H105)</f>
        <v>0.156</v>
      </c>
      <c r="I106" s="56">
        <f t="shared" si="16"/>
        <v>14.17</v>
      </c>
      <c r="J106" s="57">
        <f t="shared" si="16"/>
        <v>0.09</v>
      </c>
      <c r="K106" s="57">
        <f t="shared" si="16"/>
        <v>2.2</v>
      </c>
      <c r="L106" s="56">
        <f t="shared" si="16"/>
        <v>297.56</v>
      </c>
      <c r="M106" s="56">
        <f t="shared" si="16"/>
        <v>446.24</v>
      </c>
      <c r="N106" s="56">
        <f t="shared" si="16"/>
        <v>63.59</v>
      </c>
      <c r="O106" s="56">
        <f t="shared" si="16"/>
        <v>5.5</v>
      </c>
    </row>
    <row r="107" spans="1:15" s="1" customFormat="1" ht="36" customHeight="1" thickBot="1">
      <c r="A107" s="34"/>
      <c r="B107" s="19" t="s">
        <v>23</v>
      </c>
      <c r="C107" s="21"/>
      <c r="D107" s="15">
        <f aca="true" t="shared" si="17" ref="D107:O107">SUM(D99,D106)</f>
        <v>28.849999999999998</v>
      </c>
      <c r="E107" s="15">
        <f t="shared" si="17"/>
        <v>32.879999999999995</v>
      </c>
      <c r="F107" s="15">
        <f t="shared" si="17"/>
        <v>137.82999999999998</v>
      </c>
      <c r="G107" s="15">
        <f t="shared" si="17"/>
        <v>1008.6</v>
      </c>
      <c r="H107" s="63">
        <f t="shared" si="17"/>
        <v>0.186</v>
      </c>
      <c r="I107" s="56">
        <f t="shared" si="17"/>
        <v>14.209999999999999</v>
      </c>
      <c r="J107" s="57">
        <f t="shared" si="17"/>
        <v>0.09</v>
      </c>
      <c r="K107" s="57">
        <f t="shared" si="17"/>
        <v>2.3200000000000003</v>
      </c>
      <c r="L107" s="56">
        <f t="shared" si="17"/>
        <v>355.61</v>
      </c>
      <c r="M107" s="56">
        <f t="shared" si="17"/>
        <v>533.32</v>
      </c>
      <c r="N107" s="56">
        <f t="shared" si="17"/>
        <v>77.53</v>
      </c>
      <c r="O107" s="56">
        <f t="shared" si="17"/>
        <v>7.67</v>
      </c>
    </row>
    <row r="108" spans="1:8" s="1" customFormat="1" ht="380.25" customHeight="1">
      <c r="A108" s="51"/>
      <c r="B108" s="52"/>
      <c r="C108" s="53"/>
      <c r="D108" s="54"/>
      <c r="E108" s="54"/>
      <c r="F108" s="54"/>
      <c r="G108" s="54"/>
      <c r="H108" s="39"/>
    </row>
    <row r="109" spans="1:8" s="43" customFormat="1" ht="289.5" customHeight="1">
      <c r="A109" s="47" t="s">
        <v>87</v>
      </c>
      <c r="H109" s="71"/>
    </row>
    <row r="110" spans="1:8" s="46" customFormat="1" ht="26.25" customHeight="1">
      <c r="A110" s="45" t="s">
        <v>24</v>
      </c>
      <c r="H110" s="39"/>
    </row>
    <row r="111" spans="1:8" s="43" customFormat="1" ht="54" customHeight="1" hidden="1" thickBot="1">
      <c r="A111" s="47"/>
      <c r="H111" s="71"/>
    </row>
    <row r="112" spans="1:8" s="46" customFormat="1" ht="132.75" customHeight="1" hidden="1" thickBot="1">
      <c r="A112" s="45"/>
      <c r="H112" s="39"/>
    </row>
    <row r="113" spans="1:8" s="46" customFormat="1" ht="32.25" customHeight="1" hidden="1" thickBot="1">
      <c r="A113" s="45"/>
      <c r="H113" s="39"/>
    </row>
    <row r="114" spans="1:8" s="1" customFormat="1" ht="36" customHeight="1" thickBot="1">
      <c r="A114" s="36" t="s">
        <v>56</v>
      </c>
      <c r="B114" s="6"/>
      <c r="C114" s="14"/>
      <c r="D114" s="14"/>
      <c r="E114" s="14"/>
      <c r="F114" s="14"/>
      <c r="G114" s="14"/>
      <c r="H114" s="39"/>
    </row>
    <row r="115" spans="1:15" s="2" customFormat="1" ht="36" customHeight="1" thickBot="1">
      <c r="A115" s="86" t="s">
        <v>0</v>
      </c>
      <c r="B115" s="88" t="s">
        <v>1</v>
      </c>
      <c r="C115" s="12" t="s">
        <v>2</v>
      </c>
      <c r="D115" s="12" t="s">
        <v>3</v>
      </c>
      <c r="E115" s="12" t="s">
        <v>4</v>
      </c>
      <c r="F115" s="12" t="s">
        <v>5</v>
      </c>
      <c r="G115" s="44" t="s">
        <v>6</v>
      </c>
      <c r="H115" s="81" t="s">
        <v>107</v>
      </c>
      <c r="I115" s="82"/>
      <c r="J115" s="82"/>
      <c r="K115" s="83"/>
      <c r="L115" s="81" t="s">
        <v>108</v>
      </c>
      <c r="M115" s="82"/>
      <c r="N115" s="82"/>
      <c r="O115" s="83"/>
    </row>
    <row r="116" spans="1:15" s="24" customFormat="1" ht="57" customHeight="1" thickBot="1">
      <c r="A116" s="87"/>
      <c r="B116" s="89"/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  <c r="H116" s="3" t="s">
        <v>151</v>
      </c>
      <c r="I116" s="3" t="s">
        <v>151</v>
      </c>
      <c r="J116" s="3" t="s">
        <v>151</v>
      </c>
      <c r="K116" s="3" t="s">
        <v>151</v>
      </c>
      <c r="L116" s="3" t="s">
        <v>151</v>
      </c>
      <c r="M116" s="3" t="s">
        <v>151</v>
      </c>
      <c r="N116" s="3" t="s">
        <v>151</v>
      </c>
      <c r="O116" s="3" t="s">
        <v>151</v>
      </c>
    </row>
    <row r="117" spans="1:15" s="1" customFormat="1" ht="40.5" customHeight="1" thickBot="1">
      <c r="A117" s="34">
        <v>415</v>
      </c>
      <c r="B117" s="9" t="s">
        <v>75</v>
      </c>
      <c r="C117" s="21" t="s">
        <v>146</v>
      </c>
      <c r="D117" s="15">
        <v>3.2</v>
      </c>
      <c r="E117" s="15">
        <v>12.8</v>
      </c>
      <c r="F117" s="15">
        <v>38.5</v>
      </c>
      <c r="G117" s="15">
        <v>285.1</v>
      </c>
      <c r="H117" s="60">
        <v>0.03</v>
      </c>
      <c r="I117" s="61">
        <v>0</v>
      </c>
      <c r="J117" s="60">
        <v>8</v>
      </c>
      <c r="K117" s="60">
        <v>0.6</v>
      </c>
      <c r="L117" s="61">
        <v>33.9</v>
      </c>
      <c r="M117" s="61">
        <v>50.85</v>
      </c>
      <c r="N117" s="61">
        <v>3.9</v>
      </c>
      <c r="O117" s="61">
        <v>0.5</v>
      </c>
    </row>
    <row r="118" spans="1:15" s="14" customFormat="1" ht="33" customHeight="1" thickBot="1">
      <c r="A118" s="34">
        <v>694</v>
      </c>
      <c r="B118" s="20" t="s">
        <v>125</v>
      </c>
      <c r="C118" s="21" t="s">
        <v>126</v>
      </c>
      <c r="D118" s="15">
        <v>0</v>
      </c>
      <c r="E118" s="15">
        <v>0</v>
      </c>
      <c r="F118" s="15">
        <v>15.52</v>
      </c>
      <c r="G118" s="15">
        <v>63.4</v>
      </c>
      <c r="H118" s="78">
        <v>0</v>
      </c>
      <c r="I118" s="56">
        <v>4.06</v>
      </c>
      <c r="J118" s="57">
        <v>0</v>
      </c>
      <c r="K118" s="57">
        <v>0</v>
      </c>
      <c r="L118" s="56">
        <v>15.16</v>
      </c>
      <c r="M118" s="56">
        <v>22.74</v>
      </c>
      <c r="N118" s="56">
        <v>5.6</v>
      </c>
      <c r="O118" s="56">
        <v>0.58</v>
      </c>
    </row>
    <row r="119" spans="1:15" s="14" customFormat="1" ht="39" customHeight="1" thickBot="1">
      <c r="A119" s="34"/>
      <c r="B119" s="20" t="s">
        <v>152</v>
      </c>
      <c r="C119" s="21">
        <v>30</v>
      </c>
      <c r="D119" s="15">
        <v>2.4</v>
      </c>
      <c r="E119" s="15">
        <v>0.3</v>
      </c>
      <c r="F119" s="15">
        <v>14.7</v>
      </c>
      <c r="G119" s="15">
        <v>71.4</v>
      </c>
      <c r="H119" s="63">
        <v>0.02</v>
      </c>
      <c r="I119" s="56">
        <v>0</v>
      </c>
      <c r="J119" s="57">
        <v>0</v>
      </c>
      <c r="K119" s="57">
        <v>0.02</v>
      </c>
      <c r="L119" s="56">
        <v>11.67</v>
      </c>
      <c r="M119" s="56">
        <v>17.51</v>
      </c>
      <c r="N119" s="56">
        <v>10.44</v>
      </c>
      <c r="O119" s="56">
        <v>0.8</v>
      </c>
    </row>
    <row r="120" spans="1:15" s="1" customFormat="1" ht="30.75" customHeight="1" thickBot="1">
      <c r="A120" s="34"/>
      <c r="B120" s="19" t="s">
        <v>7</v>
      </c>
      <c r="C120" s="21"/>
      <c r="D120" s="15">
        <f aca="true" t="shared" si="18" ref="D120:O120">SUM(D117:D119)</f>
        <v>5.6</v>
      </c>
      <c r="E120" s="15">
        <f t="shared" si="18"/>
        <v>13.100000000000001</v>
      </c>
      <c r="F120" s="15">
        <f t="shared" si="18"/>
        <v>68.72</v>
      </c>
      <c r="G120" s="15">
        <f t="shared" si="18"/>
        <v>419.9</v>
      </c>
      <c r="H120" s="63">
        <f t="shared" si="18"/>
        <v>0.05</v>
      </c>
      <c r="I120" s="56">
        <f t="shared" si="18"/>
        <v>4.06</v>
      </c>
      <c r="J120" s="57">
        <f t="shared" si="18"/>
        <v>8</v>
      </c>
      <c r="K120" s="57">
        <f t="shared" si="18"/>
        <v>0.62</v>
      </c>
      <c r="L120" s="56">
        <f t="shared" si="18"/>
        <v>60.730000000000004</v>
      </c>
      <c r="M120" s="56">
        <f t="shared" si="18"/>
        <v>91.10000000000001</v>
      </c>
      <c r="N120" s="56">
        <f t="shared" si="18"/>
        <v>19.939999999999998</v>
      </c>
      <c r="O120" s="56">
        <f t="shared" si="18"/>
        <v>1.8800000000000001</v>
      </c>
    </row>
    <row r="121" spans="1:8" s="1" customFormat="1" ht="37.5" customHeight="1" thickBot="1">
      <c r="A121" s="37" t="s">
        <v>55</v>
      </c>
      <c r="B121" s="19"/>
      <c r="C121" s="8"/>
      <c r="D121" s="8"/>
      <c r="E121" s="8"/>
      <c r="F121" s="8"/>
      <c r="G121" s="8"/>
      <c r="H121" s="39"/>
    </row>
    <row r="122" spans="1:15" s="1" customFormat="1" ht="57.75" customHeight="1" thickBot="1">
      <c r="A122" s="34">
        <v>187</v>
      </c>
      <c r="B122" s="9" t="s">
        <v>142</v>
      </c>
      <c r="C122" s="21" t="s">
        <v>78</v>
      </c>
      <c r="D122" s="15">
        <v>7.8</v>
      </c>
      <c r="E122" s="15">
        <v>6.4</v>
      </c>
      <c r="F122" s="15">
        <v>15.7</v>
      </c>
      <c r="G122" s="15">
        <v>171</v>
      </c>
      <c r="H122" s="56">
        <v>0.016</v>
      </c>
      <c r="I122" s="56">
        <v>24.75</v>
      </c>
      <c r="J122" s="57">
        <v>1.7</v>
      </c>
      <c r="K122" s="57">
        <v>0.2</v>
      </c>
      <c r="L122" s="56">
        <v>242.78</v>
      </c>
      <c r="M122" s="56">
        <v>364.1</v>
      </c>
      <c r="N122" s="56">
        <v>16.8</v>
      </c>
      <c r="O122" s="56">
        <v>0.58</v>
      </c>
    </row>
    <row r="123" spans="1:15" s="1" customFormat="1" ht="33.75" customHeight="1" thickBot="1">
      <c r="A123" s="34" t="s">
        <v>122</v>
      </c>
      <c r="B123" s="20" t="s">
        <v>117</v>
      </c>
      <c r="C123" s="21" t="s">
        <v>140</v>
      </c>
      <c r="D123" s="15">
        <v>15.8</v>
      </c>
      <c r="E123" s="15">
        <v>14.6</v>
      </c>
      <c r="F123" s="15">
        <v>9.7</v>
      </c>
      <c r="G123" s="15">
        <v>148.5</v>
      </c>
      <c r="H123" s="57">
        <v>0.01</v>
      </c>
      <c r="I123" s="56">
        <v>29.7</v>
      </c>
      <c r="J123" s="57">
        <v>0</v>
      </c>
      <c r="K123" s="57">
        <v>0</v>
      </c>
      <c r="L123" s="56">
        <v>166.92</v>
      </c>
      <c r="M123" s="56">
        <v>250.4</v>
      </c>
      <c r="N123" s="56">
        <v>1.4</v>
      </c>
      <c r="O123" s="56">
        <v>0.96</v>
      </c>
    </row>
    <row r="124" spans="1:15" s="1" customFormat="1" ht="56.25" customHeight="1" thickBot="1">
      <c r="A124" s="34">
        <v>679</v>
      </c>
      <c r="B124" s="20" t="s">
        <v>71</v>
      </c>
      <c r="C124" s="21" t="s">
        <v>137</v>
      </c>
      <c r="D124" s="15">
        <v>7.6</v>
      </c>
      <c r="E124" s="15">
        <v>7.2</v>
      </c>
      <c r="F124" s="15">
        <v>27.5</v>
      </c>
      <c r="G124" s="15">
        <v>237</v>
      </c>
      <c r="H124" s="56">
        <v>0.06</v>
      </c>
      <c r="I124" s="56">
        <v>0</v>
      </c>
      <c r="J124" s="57">
        <v>0</v>
      </c>
      <c r="K124" s="57">
        <v>6.7</v>
      </c>
      <c r="L124" s="56">
        <v>18.6</v>
      </c>
      <c r="M124" s="56">
        <v>27.9</v>
      </c>
      <c r="N124" s="56">
        <v>84.02</v>
      </c>
      <c r="O124" s="56">
        <v>2.81</v>
      </c>
    </row>
    <row r="125" spans="1:15" s="1" customFormat="1" ht="34.5" customHeight="1" thickBot="1">
      <c r="A125" s="34"/>
      <c r="B125" s="20" t="s">
        <v>33</v>
      </c>
      <c r="C125" s="21">
        <v>200</v>
      </c>
      <c r="D125" s="15">
        <v>0.6</v>
      </c>
      <c r="E125" s="15">
        <v>0</v>
      </c>
      <c r="F125" s="15">
        <v>31.4</v>
      </c>
      <c r="G125" s="15">
        <v>166</v>
      </c>
      <c r="H125" s="78">
        <v>0</v>
      </c>
      <c r="I125" s="56">
        <v>1.6</v>
      </c>
      <c r="J125" s="57">
        <v>0</v>
      </c>
      <c r="K125" s="57">
        <v>0.34</v>
      </c>
      <c r="L125" s="56">
        <v>20.57</v>
      </c>
      <c r="M125" s="56">
        <v>30.9</v>
      </c>
      <c r="N125" s="56">
        <v>11.48</v>
      </c>
      <c r="O125" s="56">
        <v>0.34</v>
      </c>
    </row>
    <row r="126" spans="1:15" s="1" customFormat="1" ht="36" customHeight="1" thickBot="1">
      <c r="A126" s="34"/>
      <c r="B126" s="20" t="s">
        <v>37</v>
      </c>
      <c r="C126" s="21">
        <v>50</v>
      </c>
      <c r="D126" s="15">
        <v>3.5</v>
      </c>
      <c r="E126" s="15">
        <v>0.5</v>
      </c>
      <c r="F126" s="15">
        <v>17</v>
      </c>
      <c r="G126" s="15">
        <v>90.5</v>
      </c>
      <c r="H126" s="63">
        <v>0.03</v>
      </c>
      <c r="I126" s="56">
        <v>0</v>
      </c>
      <c r="J126" s="57">
        <v>0</v>
      </c>
      <c r="K126" s="57">
        <v>0</v>
      </c>
      <c r="L126" s="56">
        <v>32.5</v>
      </c>
      <c r="M126" s="56">
        <v>48.7</v>
      </c>
      <c r="N126" s="56">
        <v>18.85</v>
      </c>
      <c r="O126" s="56">
        <v>1.46</v>
      </c>
    </row>
    <row r="127" spans="1:15" s="1" customFormat="1" ht="43.5" customHeight="1" thickBot="1">
      <c r="A127" s="34"/>
      <c r="B127" s="19" t="s">
        <v>7</v>
      </c>
      <c r="C127" s="21"/>
      <c r="D127" s="15">
        <f aca="true" t="shared" si="19" ref="D127:O127">SUM(D122:D126)</f>
        <v>35.300000000000004</v>
      </c>
      <c r="E127" s="15">
        <f t="shared" si="19"/>
        <v>28.7</v>
      </c>
      <c r="F127" s="15">
        <f t="shared" si="19"/>
        <v>101.3</v>
      </c>
      <c r="G127" s="15">
        <f t="shared" si="19"/>
        <v>813</v>
      </c>
      <c r="H127" s="63">
        <f t="shared" si="19"/>
        <v>0.11599999999999999</v>
      </c>
      <c r="I127" s="56">
        <f t="shared" si="19"/>
        <v>56.050000000000004</v>
      </c>
      <c r="J127" s="57">
        <f t="shared" si="19"/>
        <v>1.7</v>
      </c>
      <c r="K127" s="57">
        <f t="shared" si="19"/>
        <v>7.24</v>
      </c>
      <c r="L127" s="56">
        <f t="shared" si="19"/>
        <v>481.37</v>
      </c>
      <c r="M127" s="56">
        <f t="shared" si="19"/>
        <v>722</v>
      </c>
      <c r="N127" s="56">
        <f t="shared" si="19"/>
        <v>132.55</v>
      </c>
      <c r="O127" s="56">
        <f t="shared" si="19"/>
        <v>6.1499999999999995</v>
      </c>
    </row>
    <row r="128" spans="1:15" s="1" customFormat="1" ht="38.25" customHeight="1" thickBot="1">
      <c r="A128" s="34"/>
      <c r="B128" s="19" t="s">
        <v>23</v>
      </c>
      <c r="C128" s="21"/>
      <c r="D128" s="15">
        <f aca="true" t="shared" si="20" ref="D128:O128">SUM(D120,D127)</f>
        <v>40.900000000000006</v>
      </c>
      <c r="E128" s="15">
        <f t="shared" si="20"/>
        <v>41.8</v>
      </c>
      <c r="F128" s="15">
        <f t="shared" si="20"/>
        <v>170.01999999999998</v>
      </c>
      <c r="G128" s="15">
        <f t="shared" si="20"/>
        <v>1232.9</v>
      </c>
      <c r="H128" s="63">
        <f t="shared" si="20"/>
        <v>0.16599999999999998</v>
      </c>
      <c r="I128" s="56">
        <f t="shared" si="20"/>
        <v>60.11000000000001</v>
      </c>
      <c r="J128" s="57">
        <f t="shared" si="20"/>
        <v>9.7</v>
      </c>
      <c r="K128" s="57">
        <f t="shared" si="20"/>
        <v>7.86</v>
      </c>
      <c r="L128" s="56">
        <f t="shared" si="20"/>
        <v>542.1</v>
      </c>
      <c r="M128" s="56">
        <f t="shared" si="20"/>
        <v>813.1</v>
      </c>
      <c r="N128" s="56">
        <f t="shared" si="20"/>
        <v>152.49</v>
      </c>
      <c r="O128" s="56">
        <f t="shared" si="20"/>
        <v>8.03</v>
      </c>
    </row>
    <row r="129" spans="1:15" s="1" customFormat="1" ht="38.25" customHeight="1">
      <c r="A129" s="51"/>
      <c r="B129" s="52"/>
      <c r="C129" s="53"/>
      <c r="D129" s="54"/>
      <c r="E129" s="54"/>
      <c r="F129" s="54"/>
      <c r="G129" s="54"/>
      <c r="H129" s="75"/>
      <c r="I129" s="65"/>
      <c r="J129" s="66"/>
      <c r="K129" s="66"/>
      <c r="L129" s="65"/>
      <c r="M129" s="65"/>
      <c r="N129" s="65"/>
      <c r="O129" s="65"/>
    </row>
    <row r="130" spans="1:15" s="1" customFormat="1" ht="251.25" customHeight="1">
      <c r="A130" s="51"/>
      <c r="B130" s="52"/>
      <c r="C130" s="53"/>
      <c r="D130" s="54"/>
      <c r="E130" s="54"/>
      <c r="F130" s="54"/>
      <c r="G130" s="54"/>
      <c r="H130" s="75"/>
      <c r="I130" s="65"/>
      <c r="J130" s="66"/>
      <c r="K130" s="66"/>
      <c r="L130" s="65"/>
      <c r="M130" s="65"/>
      <c r="N130" s="65"/>
      <c r="O130" s="65"/>
    </row>
    <row r="131" spans="1:8" s="1" customFormat="1" ht="63.75" customHeight="1">
      <c r="A131" s="51"/>
      <c r="B131" s="52"/>
      <c r="C131" s="53"/>
      <c r="D131" s="54"/>
      <c r="E131" s="54"/>
      <c r="F131" s="54"/>
      <c r="G131" s="54"/>
      <c r="H131" s="39"/>
    </row>
    <row r="132" spans="1:8" s="1" customFormat="1" ht="39.75" customHeight="1">
      <c r="A132" s="36" t="s">
        <v>19</v>
      </c>
      <c r="B132" s="6"/>
      <c r="C132" s="14"/>
      <c r="D132" s="14"/>
      <c r="E132" s="14"/>
      <c r="F132" s="14"/>
      <c r="G132" s="14"/>
      <c r="H132" s="39"/>
    </row>
    <row r="133" spans="1:8" s="1" customFormat="1" ht="36" customHeight="1" thickBot="1">
      <c r="A133" s="36" t="s">
        <v>56</v>
      </c>
      <c r="B133" s="6"/>
      <c r="C133" s="14"/>
      <c r="D133" s="14"/>
      <c r="E133" s="14"/>
      <c r="F133" s="14"/>
      <c r="G133" s="14"/>
      <c r="H133" s="39"/>
    </row>
    <row r="134" spans="1:15" s="2" customFormat="1" ht="33.75" customHeight="1" thickBot="1">
      <c r="A134" s="86" t="s">
        <v>0</v>
      </c>
      <c r="B134" s="88" t="s">
        <v>1</v>
      </c>
      <c r="C134" s="12" t="s">
        <v>2</v>
      </c>
      <c r="D134" s="12" t="s">
        <v>3</v>
      </c>
      <c r="E134" s="12" t="s">
        <v>4</v>
      </c>
      <c r="F134" s="12" t="s">
        <v>5</v>
      </c>
      <c r="G134" s="44" t="s">
        <v>6</v>
      </c>
      <c r="H134" s="81" t="s">
        <v>107</v>
      </c>
      <c r="I134" s="82"/>
      <c r="J134" s="82"/>
      <c r="K134" s="83"/>
      <c r="L134" s="81" t="s">
        <v>108</v>
      </c>
      <c r="M134" s="82"/>
      <c r="N134" s="82"/>
      <c r="O134" s="83"/>
    </row>
    <row r="135" spans="1:15" s="24" customFormat="1" ht="58.5" customHeight="1" thickBot="1">
      <c r="A135" s="87"/>
      <c r="B135" s="89"/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  <c r="H135" s="3" t="s">
        <v>151</v>
      </c>
      <c r="I135" s="3" t="s">
        <v>151</v>
      </c>
      <c r="J135" s="3" t="s">
        <v>151</v>
      </c>
      <c r="K135" s="3" t="s">
        <v>151</v>
      </c>
      <c r="L135" s="3" t="s">
        <v>151</v>
      </c>
      <c r="M135" s="3" t="s">
        <v>151</v>
      </c>
      <c r="N135" s="3" t="s">
        <v>151</v>
      </c>
      <c r="O135" s="3" t="s">
        <v>151</v>
      </c>
    </row>
    <row r="136" spans="1:15" s="1" customFormat="1" ht="29.25" customHeight="1" thickBot="1">
      <c r="A136" s="34"/>
      <c r="B136" s="20" t="s">
        <v>157</v>
      </c>
      <c r="C136" s="21">
        <v>40</v>
      </c>
      <c r="D136" s="15">
        <v>11.3</v>
      </c>
      <c r="E136" s="15">
        <v>19</v>
      </c>
      <c r="F136" s="15">
        <v>10.5</v>
      </c>
      <c r="G136" s="15">
        <v>254</v>
      </c>
      <c r="H136" s="63">
        <v>0.04</v>
      </c>
      <c r="I136" s="56">
        <v>0.31</v>
      </c>
      <c r="J136" s="57">
        <v>0</v>
      </c>
      <c r="K136" s="57">
        <v>0</v>
      </c>
      <c r="L136" s="56">
        <v>82.46</v>
      </c>
      <c r="M136" s="56">
        <v>123.69</v>
      </c>
      <c r="N136" s="56">
        <v>17.59</v>
      </c>
      <c r="O136" s="56">
        <v>1.83</v>
      </c>
    </row>
    <row r="137" spans="1:15" s="14" customFormat="1" ht="39" customHeight="1" thickBot="1">
      <c r="A137" s="34"/>
      <c r="B137" s="20" t="s">
        <v>152</v>
      </c>
      <c r="C137" s="21">
        <v>30</v>
      </c>
      <c r="D137" s="15">
        <v>2.4</v>
      </c>
      <c r="E137" s="15">
        <v>0.3</v>
      </c>
      <c r="F137" s="15">
        <v>14.7</v>
      </c>
      <c r="G137" s="15">
        <v>71.4</v>
      </c>
      <c r="H137" s="63">
        <v>0.02</v>
      </c>
      <c r="I137" s="56">
        <v>0</v>
      </c>
      <c r="J137" s="57">
        <v>0</v>
      </c>
      <c r="K137" s="57">
        <v>0.02</v>
      </c>
      <c r="L137" s="56">
        <v>11.67</v>
      </c>
      <c r="M137" s="56">
        <v>17.51</v>
      </c>
      <c r="N137" s="56">
        <v>10.44</v>
      </c>
      <c r="O137" s="56">
        <v>0.8</v>
      </c>
    </row>
    <row r="138" spans="1:15" s="14" customFormat="1" ht="33" customHeight="1" thickBot="1">
      <c r="A138" s="34">
        <v>694</v>
      </c>
      <c r="B138" s="20" t="s">
        <v>125</v>
      </c>
      <c r="C138" s="21" t="s">
        <v>126</v>
      </c>
      <c r="D138" s="15">
        <v>0</v>
      </c>
      <c r="E138" s="15">
        <v>0</v>
      </c>
      <c r="F138" s="15">
        <v>15.52</v>
      </c>
      <c r="G138" s="15">
        <v>63.4</v>
      </c>
      <c r="H138" s="78">
        <v>0</v>
      </c>
      <c r="I138" s="56">
        <v>4.06</v>
      </c>
      <c r="J138" s="57">
        <v>0</v>
      </c>
      <c r="K138" s="57">
        <v>0</v>
      </c>
      <c r="L138" s="56">
        <v>15.16</v>
      </c>
      <c r="M138" s="56">
        <v>22.74</v>
      </c>
      <c r="N138" s="56">
        <v>5.6</v>
      </c>
      <c r="O138" s="56">
        <v>0.58</v>
      </c>
    </row>
    <row r="139" spans="1:15" s="1" customFormat="1" ht="37.5" customHeight="1" thickBot="1">
      <c r="A139" s="34"/>
      <c r="B139" s="19" t="s">
        <v>7</v>
      </c>
      <c r="C139" s="21"/>
      <c r="D139" s="15">
        <f>SUM(D136:D138)</f>
        <v>13.700000000000001</v>
      </c>
      <c r="E139" s="15">
        <f>SUM(E136:E138)</f>
        <v>19.3</v>
      </c>
      <c r="F139" s="15">
        <f>SUM(F136:F138)</f>
        <v>40.72</v>
      </c>
      <c r="G139" s="15">
        <f>SUM(G136,G137,G138)</f>
        <v>388.79999999999995</v>
      </c>
      <c r="H139" s="63">
        <f aca="true" t="shared" si="21" ref="H139:O139">SUM(H136:H138)</f>
        <v>0.06</v>
      </c>
      <c r="I139" s="56">
        <f t="shared" si="21"/>
        <v>4.369999999999999</v>
      </c>
      <c r="J139" s="57">
        <f t="shared" si="21"/>
        <v>0</v>
      </c>
      <c r="K139" s="57">
        <f t="shared" si="21"/>
        <v>0.02</v>
      </c>
      <c r="L139" s="56">
        <f t="shared" si="21"/>
        <v>109.28999999999999</v>
      </c>
      <c r="M139" s="56">
        <f t="shared" si="21"/>
        <v>163.94</v>
      </c>
      <c r="N139" s="56">
        <f t="shared" si="21"/>
        <v>33.63</v>
      </c>
      <c r="O139" s="56">
        <f t="shared" si="21"/>
        <v>3.21</v>
      </c>
    </row>
    <row r="140" spans="1:8" s="1" customFormat="1" ht="37.5" customHeight="1" thickBot="1">
      <c r="A140" s="37" t="s">
        <v>55</v>
      </c>
      <c r="B140" s="19"/>
      <c r="C140" s="21"/>
      <c r="D140" s="15"/>
      <c r="E140" s="15"/>
      <c r="F140" s="15"/>
      <c r="G140" s="15"/>
      <c r="H140" s="39"/>
    </row>
    <row r="141" spans="1:15" s="1" customFormat="1" ht="33" customHeight="1" thickBot="1">
      <c r="A141" s="34">
        <v>208</v>
      </c>
      <c r="B141" s="9" t="s">
        <v>80</v>
      </c>
      <c r="C141" s="21">
        <v>200</v>
      </c>
      <c r="D141" s="15">
        <v>2.09</v>
      </c>
      <c r="E141" s="15">
        <v>6.2</v>
      </c>
      <c r="F141" s="15">
        <v>14.05</v>
      </c>
      <c r="G141" s="15">
        <v>139</v>
      </c>
      <c r="H141" s="56">
        <v>0.03</v>
      </c>
      <c r="I141" s="56">
        <v>13.96</v>
      </c>
      <c r="J141" s="57">
        <v>0.02</v>
      </c>
      <c r="K141" s="57">
        <v>0.2</v>
      </c>
      <c r="L141" s="56">
        <v>68.5</v>
      </c>
      <c r="M141" s="56">
        <v>102.8</v>
      </c>
      <c r="N141" s="56">
        <v>19.96</v>
      </c>
      <c r="O141" s="56">
        <v>0.8</v>
      </c>
    </row>
    <row r="142" spans="1:15" s="1" customFormat="1" ht="34.5" customHeight="1" thickBot="1">
      <c r="A142" s="34">
        <v>694</v>
      </c>
      <c r="B142" s="29" t="s">
        <v>69</v>
      </c>
      <c r="C142" s="21" t="s">
        <v>36</v>
      </c>
      <c r="D142" s="15">
        <v>3.1</v>
      </c>
      <c r="E142" s="15">
        <v>7.4</v>
      </c>
      <c r="F142" s="15">
        <v>14.8</v>
      </c>
      <c r="G142" s="15">
        <v>114.4</v>
      </c>
      <c r="H142" s="57">
        <v>0.07</v>
      </c>
      <c r="I142" s="56">
        <v>2.09</v>
      </c>
      <c r="J142" s="57">
        <v>0.02</v>
      </c>
      <c r="K142" s="57">
        <v>0.1</v>
      </c>
      <c r="L142" s="56">
        <v>54.67</v>
      </c>
      <c r="M142" s="56">
        <v>82</v>
      </c>
      <c r="N142" s="56">
        <v>15.56</v>
      </c>
      <c r="O142" s="56">
        <v>0.49</v>
      </c>
    </row>
    <row r="143" spans="1:15" s="1" customFormat="1" ht="33" customHeight="1" thickBot="1">
      <c r="A143" s="34">
        <v>510</v>
      </c>
      <c r="B143" s="33" t="s">
        <v>79</v>
      </c>
      <c r="C143" s="31">
        <v>50</v>
      </c>
      <c r="D143" s="32">
        <v>14.2</v>
      </c>
      <c r="E143" s="31">
        <v>9.5</v>
      </c>
      <c r="F143" s="31">
        <v>25.7</v>
      </c>
      <c r="G143" s="31">
        <v>195.6</v>
      </c>
      <c r="H143" s="69">
        <v>0.015</v>
      </c>
      <c r="I143" s="56">
        <v>0.31</v>
      </c>
      <c r="J143" s="57">
        <v>0</v>
      </c>
      <c r="K143" s="57">
        <v>0.4</v>
      </c>
      <c r="L143" s="56">
        <v>130.63</v>
      </c>
      <c r="M143" s="56">
        <v>195.95</v>
      </c>
      <c r="N143" s="56">
        <v>14.33</v>
      </c>
      <c r="O143" s="56">
        <v>0.3</v>
      </c>
    </row>
    <row r="144" spans="1:15" s="1" customFormat="1" ht="33.75" customHeight="1" thickBot="1">
      <c r="A144" s="80"/>
      <c r="B144" s="29" t="s">
        <v>158</v>
      </c>
      <c r="C144" s="21">
        <v>200</v>
      </c>
      <c r="D144" s="16">
        <v>3.5</v>
      </c>
      <c r="E144" s="16">
        <v>2.5</v>
      </c>
      <c r="F144" s="16">
        <v>21.6</v>
      </c>
      <c r="G144" s="16">
        <v>168</v>
      </c>
      <c r="H144" s="79">
        <v>0.03</v>
      </c>
      <c r="I144" s="56">
        <v>0.6</v>
      </c>
      <c r="J144" s="57">
        <v>30</v>
      </c>
      <c r="K144" s="57">
        <v>0</v>
      </c>
      <c r="L144" s="56">
        <v>174</v>
      </c>
      <c r="M144" s="56">
        <v>261</v>
      </c>
      <c r="N144" s="56">
        <v>15</v>
      </c>
      <c r="O144" s="56">
        <v>0.1</v>
      </c>
    </row>
    <row r="145" spans="1:15" s="1" customFormat="1" ht="36" customHeight="1" thickBot="1">
      <c r="A145" s="34"/>
      <c r="B145" s="20" t="s">
        <v>37</v>
      </c>
      <c r="C145" s="21">
        <v>50</v>
      </c>
      <c r="D145" s="15">
        <v>3.5</v>
      </c>
      <c r="E145" s="15">
        <v>0.5</v>
      </c>
      <c r="F145" s="15">
        <v>17</v>
      </c>
      <c r="G145" s="15">
        <v>90.5</v>
      </c>
      <c r="H145" s="63">
        <v>0.03</v>
      </c>
      <c r="I145" s="56">
        <v>0</v>
      </c>
      <c r="J145" s="57">
        <v>0</v>
      </c>
      <c r="K145" s="57">
        <v>0</v>
      </c>
      <c r="L145" s="56">
        <v>32.5</v>
      </c>
      <c r="M145" s="56">
        <v>48.7</v>
      </c>
      <c r="N145" s="56">
        <v>18.85</v>
      </c>
      <c r="O145" s="56">
        <v>1.46</v>
      </c>
    </row>
    <row r="146" spans="1:15" s="1" customFormat="1" ht="42" customHeight="1" thickBot="1">
      <c r="A146" s="34"/>
      <c r="B146" s="19" t="s">
        <v>7</v>
      </c>
      <c r="C146" s="21"/>
      <c r="D146" s="15">
        <f>SUM(D141:D145)</f>
        <v>26.39</v>
      </c>
      <c r="E146" s="15">
        <f>SUM(E141:E145)</f>
        <v>26.1</v>
      </c>
      <c r="F146" s="15">
        <f>SUM(F141:F145)</f>
        <v>93.15</v>
      </c>
      <c r="G146" s="15">
        <f>SUM(,G141,G142,G143,G144,G145)</f>
        <v>707.5</v>
      </c>
      <c r="H146" s="63">
        <f aca="true" t="shared" si="22" ref="H146:O146">SUM(H141:H145)</f>
        <v>0.17500000000000002</v>
      </c>
      <c r="I146" s="56">
        <f t="shared" si="22"/>
        <v>16.96</v>
      </c>
      <c r="J146" s="57">
        <f t="shared" si="22"/>
        <v>30.04</v>
      </c>
      <c r="K146" s="57">
        <f t="shared" si="22"/>
        <v>0.7000000000000001</v>
      </c>
      <c r="L146" s="56">
        <f t="shared" si="22"/>
        <v>460.3</v>
      </c>
      <c r="M146" s="56">
        <f t="shared" si="22"/>
        <v>690.45</v>
      </c>
      <c r="N146" s="56">
        <f t="shared" si="22"/>
        <v>83.69999999999999</v>
      </c>
      <c r="O146" s="56">
        <f t="shared" si="22"/>
        <v>3.1500000000000004</v>
      </c>
    </row>
    <row r="147" spans="1:15" s="1" customFormat="1" ht="44.25" customHeight="1" thickBot="1">
      <c r="A147" s="34"/>
      <c r="B147" s="19" t="s">
        <v>23</v>
      </c>
      <c r="C147" s="21"/>
      <c r="D147" s="15">
        <f aca="true" t="shared" si="23" ref="D147:O147">SUM(D139,D146)</f>
        <v>40.09</v>
      </c>
      <c r="E147" s="15">
        <f t="shared" si="23"/>
        <v>45.400000000000006</v>
      </c>
      <c r="F147" s="15">
        <f t="shared" si="23"/>
        <v>133.87</v>
      </c>
      <c r="G147" s="15">
        <f t="shared" si="23"/>
        <v>1096.3</v>
      </c>
      <c r="H147" s="63">
        <f t="shared" si="23"/>
        <v>0.23500000000000001</v>
      </c>
      <c r="I147" s="56">
        <f t="shared" si="23"/>
        <v>21.33</v>
      </c>
      <c r="J147" s="57">
        <f t="shared" si="23"/>
        <v>30.04</v>
      </c>
      <c r="K147" s="57">
        <f t="shared" si="23"/>
        <v>0.7200000000000001</v>
      </c>
      <c r="L147" s="56">
        <f t="shared" si="23"/>
        <v>569.59</v>
      </c>
      <c r="M147" s="56">
        <f t="shared" si="23"/>
        <v>854.3900000000001</v>
      </c>
      <c r="N147" s="56">
        <f t="shared" si="23"/>
        <v>117.32999999999998</v>
      </c>
      <c r="O147" s="56">
        <f t="shared" si="23"/>
        <v>6.36</v>
      </c>
    </row>
    <row r="148" spans="1:15" s="1" customFormat="1" ht="408.75" customHeight="1">
      <c r="A148" s="51"/>
      <c r="B148" s="52"/>
      <c r="C148" s="53"/>
      <c r="D148" s="54"/>
      <c r="E148" s="54"/>
      <c r="F148" s="54"/>
      <c r="G148" s="54"/>
      <c r="H148" s="75"/>
      <c r="I148" s="65"/>
      <c r="J148" s="66"/>
      <c r="K148" s="66"/>
      <c r="L148" s="65"/>
      <c r="M148" s="65"/>
      <c r="N148" s="65"/>
      <c r="O148" s="65"/>
    </row>
    <row r="149" spans="1:8" s="1" customFormat="1" ht="200.25" customHeight="1">
      <c r="A149" s="36" t="s">
        <v>21</v>
      </c>
      <c r="B149" s="6"/>
      <c r="C149" s="14"/>
      <c r="D149" s="14"/>
      <c r="E149" s="14"/>
      <c r="F149" s="14"/>
      <c r="G149" s="14"/>
      <c r="H149" s="39"/>
    </row>
    <row r="150" spans="1:8" s="1" customFormat="1" ht="42" customHeight="1" thickBot="1">
      <c r="A150" s="36" t="s">
        <v>56</v>
      </c>
      <c r="B150" s="6"/>
      <c r="C150" s="14"/>
      <c r="D150" s="14"/>
      <c r="E150" s="14"/>
      <c r="F150" s="14"/>
      <c r="G150" s="14"/>
      <c r="H150" s="39"/>
    </row>
    <row r="151" spans="1:15" s="2" customFormat="1" ht="34.5" customHeight="1" thickBot="1">
      <c r="A151" s="86" t="s">
        <v>0</v>
      </c>
      <c r="B151" s="88" t="s">
        <v>1</v>
      </c>
      <c r="C151" s="12" t="s">
        <v>2</v>
      </c>
      <c r="D151" s="12" t="s">
        <v>3</v>
      </c>
      <c r="E151" s="12" t="s">
        <v>4</v>
      </c>
      <c r="F151" s="12" t="s">
        <v>5</v>
      </c>
      <c r="G151" s="44" t="s">
        <v>6</v>
      </c>
      <c r="H151" s="81" t="s">
        <v>107</v>
      </c>
      <c r="I151" s="82"/>
      <c r="J151" s="82"/>
      <c r="K151" s="83"/>
      <c r="L151" s="81" t="s">
        <v>108</v>
      </c>
      <c r="M151" s="82"/>
      <c r="N151" s="82"/>
      <c r="O151" s="83"/>
    </row>
    <row r="152" spans="1:15" s="24" customFormat="1" ht="57" customHeight="1" thickBot="1">
      <c r="A152" s="87"/>
      <c r="B152" s="89"/>
      <c r="C152" s="3" t="s">
        <v>151</v>
      </c>
      <c r="D152" s="3" t="s">
        <v>151</v>
      </c>
      <c r="E152" s="3" t="s">
        <v>151</v>
      </c>
      <c r="F152" s="3" t="s">
        <v>151</v>
      </c>
      <c r="G152" s="3" t="s">
        <v>151</v>
      </c>
      <c r="H152" s="3" t="s">
        <v>151</v>
      </c>
      <c r="I152" s="3" t="s">
        <v>151</v>
      </c>
      <c r="J152" s="3" t="s">
        <v>151</v>
      </c>
      <c r="K152" s="3" t="s">
        <v>151</v>
      </c>
      <c r="L152" s="3" t="s">
        <v>151</v>
      </c>
      <c r="M152" s="3" t="s">
        <v>151</v>
      </c>
      <c r="N152" s="3" t="s">
        <v>151</v>
      </c>
      <c r="O152" s="3" t="s">
        <v>151</v>
      </c>
    </row>
    <row r="153" spans="1:15" s="22" customFormat="1" ht="34.5" customHeight="1" thickBot="1">
      <c r="A153" s="34"/>
      <c r="B153" s="29"/>
      <c r="C153" s="21"/>
      <c r="D153" s="15"/>
      <c r="E153" s="15"/>
      <c r="F153" s="15"/>
      <c r="G153" s="15"/>
      <c r="H153" s="63"/>
      <c r="I153" s="56"/>
      <c r="J153" s="57"/>
      <c r="K153" s="57"/>
      <c r="L153" s="56"/>
      <c r="M153" s="56"/>
      <c r="N153" s="56"/>
      <c r="O153" s="56"/>
    </row>
    <row r="154" spans="1:15" s="14" customFormat="1" ht="36.75" customHeight="1" thickBot="1">
      <c r="A154" s="34">
        <v>959</v>
      </c>
      <c r="B154" s="20" t="s">
        <v>159</v>
      </c>
      <c r="C154" s="21">
        <v>200</v>
      </c>
      <c r="D154" s="15">
        <v>4.2</v>
      </c>
      <c r="E154" s="15">
        <v>4</v>
      </c>
      <c r="F154" s="15">
        <v>26.8</v>
      </c>
      <c r="G154" s="15">
        <v>127.2</v>
      </c>
      <c r="H154" s="63">
        <v>0.01</v>
      </c>
      <c r="I154" s="56">
        <v>0.04</v>
      </c>
      <c r="J154" s="57">
        <v>0</v>
      </c>
      <c r="K154" s="57">
        <v>0</v>
      </c>
      <c r="L154" s="56">
        <v>30.15</v>
      </c>
      <c r="M154" s="56">
        <v>45.23</v>
      </c>
      <c r="N154" s="56">
        <v>3.5</v>
      </c>
      <c r="O154" s="56">
        <v>0.04</v>
      </c>
    </row>
    <row r="155" spans="1:15" s="14" customFormat="1" ht="39" customHeight="1" thickBot="1">
      <c r="A155" s="34"/>
      <c r="B155" s="20" t="s">
        <v>152</v>
      </c>
      <c r="C155" s="21">
        <v>50</v>
      </c>
      <c r="D155" s="15">
        <v>4</v>
      </c>
      <c r="E155" s="15">
        <v>0.5</v>
      </c>
      <c r="F155" s="15">
        <v>24.5</v>
      </c>
      <c r="G155" s="15">
        <v>119</v>
      </c>
      <c r="H155" s="63">
        <v>0.02</v>
      </c>
      <c r="I155" s="56">
        <v>0</v>
      </c>
      <c r="J155" s="57">
        <v>0</v>
      </c>
      <c r="K155" s="57">
        <v>0.02</v>
      </c>
      <c r="L155" s="56">
        <v>19.45</v>
      </c>
      <c r="M155" s="56">
        <v>29.18</v>
      </c>
      <c r="N155" s="56">
        <v>10.44</v>
      </c>
      <c r="O155" s="56">
        <v>0.8</v>
      </c>
    </row>
    <row r="156" spans="1:15" s="1" customFormat="1" ht="30.75" customHeight="1" thickBot="1">
      <c r="A156" s="34"/>
      <c r="B156" s="19" t="s">
        <v>7</v>
      </c>
      <c r="C156" s="21"/>
      <c r="D156" s="15">
        <f aca="true" t="shared" si="24" ref="D156:O156">SUM(D153:D155)</f>
        <v>8.2</v>
      </c>
      <c r="E156" s="15">
        <f t="shared" si="24"/>
        <v>4.5</v>
      </c>
      <c r="F156" s="15">
        <f t="shared" si="24"/>
        <v>51.3</v>
      </c>
      <c r="G156" s="15">
        <f t="shared" si="24"/>
        <v>246.2</v>
      </c>
      <c r="H156" s="63">
        <f t="shared" si="24"/>
        <v>0.03</v>
      </c>
      <c r="I156" s="56">
        <f t="shared" si="24"/>
        <v>0.04</v>
      </c>
      <c r="J156" s="57">
        <f t="shared" si="24"/>
        <v>0</v>
      </c>
      <c r="K156" s="57">
        <f t="shared" si="24"/>
        <v>0.02</v>
      </c>
      <c r="L156" s="56">
        <f t="shared" si="24"/>
        <v>49.599999999999994</v>
      </c>
      <c r="M156" s="56">
        <f t="shared" si="24"/>
        <v>74.41</v>
      </c>
      <c r="N156" s="56">
        <f t="shared" si="24"/>
        <v>13.94</v>
      </c>
      <c r="O156" s="56">
        <f t="shared" si="24"/>
        <v>0.8400000000000001</v>
      </c>
    </row>
    <row r="157" spans="1:8" s="1" customFormat="1" ht="36.75" customHeight="1" thickBot="1">
      <c r="A157" s="37" t="s">
        <v>55</v>
      </c>
      <c r="B157" s="19"/>
      <c r="C157" s="8"/>
      <c r="D157" s="8"/>
      <c r="E157" s="8"/>
      <c r="F157" s="8"/>
      <c r="G157" s="8"/>
      <c r="H157" s="39"/>
    </row>
    <row r="158" spans="1:15" s="1" customFormat="1" ht="28.5" customHeight="1" thickBot="1">
      <c r="A158" s="34"/>
      <c r="B158" s="20"/>
      <c r="C158" s="26"/>
      <c r="D158" s="15"/>
      <c r="E158" s="15"/>
      <c r="F158" s="15"/>
      <c r="G158" s="15"/>
      <c r="H158" s="57"/>
      <c r="I158" s="56"/>
      <c r="J158" s="57"/>
      <c r="K158" s="57"/>
      <c r="L158" s="56"/>
      <c r="M158" s="56"/>
      <c r="N158" s="56"/>
      <c r="O158" s="56"/>
    </row>
    <row r="159" spans="1:15" s="1" customFormat="1" ht="28.5" customHeight="1" thickBot="1">
      <c r="A159" s="34">
        <v>170</v>
      </c>
      <c r="B159" s="9" t="s">
        <v>144</v>
      </c>
      <c r="C159" s="21">
        <v>200</v>
      </c>
      <c r="D159" s="15">
        <v>5.6</v>
      </c>
      <c r="E159" s="15">
        <v>6.7</v>
      </c>
      <c r="F159" s="15">
        <v>14.8</v>
      </c>
      <c r="G159" s="15">
        <v>148</v>
      </c>
      <c r="H159" s="56">
        <v>0.016</v>
      </c>
      <c r="I159" s="56">
        <v>14.48</v>
      </c>
      <c r="J159" s="57">
        <v>1.7</v>
      </c>
      <c r="K159" s="57">
        <v>0.2</v>
      </c>
      <c r="L159" s="56">
        <v>90.87</v>
      </c>
      <c r="M159" s="56">
        <v>136.31</v>
      </c>
      <c r="N159" s="56">
        <v>18.32</v>
      </c>
      <c r="O159" s="56">
        <v>0.85</v>
      </c>
    </row>
    <row r="160" spans="1:15" s="1" customFormat="1" ht="26.25" thickBot="1">
      <c r="A160" s="34">
        <v>660</v>
      </c>
      <c r="B160" s="9" t="s">
        <v>119</v>
      </c>
      <c r="C160" s="21">
        <v>50</v>
      </c>
      <c r="D160" s="15">
        <v>9.6</v>
      </c>
      <c r="E160" s="15">
        <v>8.5</v>
      </c>
      <c r="F160" s="15">
        <v>0</v>
      </c>
      <c r="G160" s="15">
        <v>148.3</v>
      </c>
      <c r="H160" s="56">
        <v>0.07</v>
      </c>
      <c r="I160" s="56">
        <v>0.13</v>
      </c>
      <c r="J160" s="57">
        <v>0</v>
      </c>
      <c r="K160" s="57">
        <v>0.4</v>
      </c>
      <c r="L160" s="56">
        <v>84.2</v>
      </c>
      <c r="M160" s="56">
        <v>126.3</v>
      </c>
      <c r="N160" s="56">
        <v>1.2</v>
      </c>
      <c r="O160" s="56">
        <v>3.03</v>
      </c>
    </row>
    <row r="161" spans="1:15" s="1" customFormat="1" ht="38.25" customHeight="1" thickBot="1">
      <c r="A161" s="34">
        <v>688</v>
      </c>
      <c r="B161" s="20" t="s">
        <v>66</v>
      </c>
      <c r="C161" s="21" t="s">
        <v>141</v>
      </c>
      <c r="D161" s="15">
        <v>6.05</v>
      </c>
      <c r="E161" s="15">
        <v>3.6</v>
      </c>
      <c r="F161" s="15">
        <v>28.4</v>
      </c>
      <c r="G161" s="15">
        <v>180.1</v>
      </c>
      <c r="H161" s="63">
        <v>0.06</v>
      </c>
      <c r="I161" s="56">
        <v>0</v>
      </c>
      <c r="J161" s="57">
        <v>0</v>
      </c>
      <c r="K161" s="57">
        <v>2.1</v>
      </c>
      <c r="L161" s="56">
        <v>70.8</v>
      </c>
      <c r="M161" s="56">
        <v>106.15</v>
      </c>
      <c r="N161" s="56">
        <v>5.6</v>
      </c>
      <c r="O161" s="56">
        <v>1.28</v>
      </c>
    </row>
    <row r="162" spans="1:15" s="1" customFormat="1" ht="41.25" customHeight="1" thickBot="1">
      <c r="A162" s="34"/>
      <c r="B162" s="29" t="s">
        <v>27</v>
      </c>
      <c r="C162" s="23">
        <v>180</v>
      </c>
      <c r="D162" s="15">
        <v>2</v>
      </c>
      <c r="E162" s="15">
        <v>0</v>
      </c>
      <c r="F162" s="15">
        <v>18</v>
      </c>
      <c r="G162" s="15">
        <v>76</v>
      </c>
      <c r="H162" s="56">
        <v>0.01</v>
      </c>
      <c r="I162" s="56">
        <v>1</v>
      </c>
      <c r="J162" s="57">
        <v>0</v>
      </c>
      <c r="K162" s="57">
        <v>0</v>
      </c>
      <c r="L162" s="56">
        <v>11</v>
      </c>
      <c r="M162" s="56">
        <v>16.5</v>
      </c>
      <c r="N162" s="56">
        <v>2</v>
      </c>
      <c r="O162" s="56">
        <v>0.21</v>
      </c>
    </row>
    <row r="163" spans="1:15" s="1" customFormat="1" ht="36" customHeight="1" thickBot="1">
      <c r="A163" s="34"/>
      <c r="B163" s="20" t="s">
        <v>37</v>
      </c>
      <c r="C163" s="21">
        <v>50</v>
      </c>
      <c r="D163" s="15">
        <v>3.5</v>
      </c>
      <c r="E163" s="15">
        <v>0.5</v>
      </c>
      <c r="F163" s="15">
        <v>17</v>
      </c>
      <c r="G163" s="15">
        <v>90.5</v>
      </c>
      <c r="H163" s="63">
        <v>0.03</v>
      </c>
      <c r="I163" s="56">
        <v>0</v>
      </c>
      <c r="J163" s="57">
        <v>0</v>
      </c>
      <c r="K163" s="57">
        <v>0</v>
      </c>
      <c r="L163" s="56">
        <v>32.5</v>
      </c>
      <c r="M163" s="56">
        <v>48.7</v>
      </c>
      <c r="N163" s="56">
        <v>18.85</v>
      </c>
      <c r="O163" s="56">
        <v>1.46</v>
      </c>
    </row>
    <row r="164" spans="1:15" s="1" customFormat="1" ht="38.25" customHeight="1" thickBot="1">
      <c r="A164" s="34"/>
      <c r="B164" s="19" t="s">
        <v>7</v>
      </c>
      <c r="C164" s="21"/>
      <c r="D164" s="15">
        <f>SUM(D158,D159,D160,D161,D162,D163)</f>
        <v>26.75</v>
      </c>
      <c r="E164" s="15">
        <f aca="true" t="shared" si="25" ref="E164:O164">SUM(E158:E163)</f>
        <v>19.3</v>
      </c>
      <c r="F164" s="15">
        <f t="shared" si="25"/>
        <v>78.2</v>
      </c>
      <c r="G164" s="15">
        <f t="shared" si="25"/>
        <v>642.9</v>
      </c>
      <c r="H164" s="63">
        <f t="shared" si="25"/>
        <v>0.18600000000000003</v>
      </c>
      <c r="I164" s="56">
        <f t="shared" si="25"/>
        <v>15.610000000000001</v>
      </c>
      <c r="J164" s="57">
        <f t="shared" si="25"/>
        <v>1.7</v>
      </c>
      <c r="K164" s="57">
        <f t="shared" si="25"/>
        <v>2.7</v>
      </c>
      <c r="L164" s="56">
        <f t="shared" si="25"/>
        <v>289.37</v>
      </c>
      <c r="M164" s="56">
        <f t="shared" si="25"/>
        <v>433.96</v>
      </c>
      <c r="N164" s="56">
        <f t="shared" si="25"/>
        <v>45.97</v>
      </c>
      <c r="O164" s="56">
        <f t="shared" si="25"/>
        <v>6.83</v>
      </c>
    </row>
    <row r="165" spans="1:15" s="1" customFormat="1" ht="38.25" customHeight="1" thickBot="1">
      <c r="A165" s="34"/>
      <c r="B165" s="19" t="s">
        <v>23</v>
      </c>
      <c r="C165" s="21"/>
      <c r="D165" s="15">
        <f aca="true" t="shared" si="26" ref="D165:O165">SUM(D156,D164)</f>
        <v>34.95</v>
      </c>
      <c r="E165" s="15">
        <f t="shared" si="26"/>
        <v>23.8</v>
      </c>
      <c r="F165" s="15">
        <f t="shared" si="26"/>
        <v>129.5</v>
      </c>
      <c r="G165" s="15">
        <f t="shared" si="26"/>
        <v>889.0999999999999</v>
      </c>
      <c r="H165" s="63">
        <f t="shared" si="26"/>
        <v>0.21600000000000003</v>
      </c>
      <c r="I165" s="56">
        <f t="shared" si="26"/>
        <v>15.65</v>
      </c>
      <c r="J165" s="57">
        <f t="shared" si="26"/>
        <v>1.7</v>
      </c>
      <c r="K165" s="57">
        <f t="shared" si="26"/>
        <v>2.72</v>
      </c>
      <c r="L165" s="56">
        <f t="shared" si="26"/>
        <v>338.97</v>
      </c>
      <c r="M165" s="56">
        <f t="shared" si="26"/>
        <v>508.37</v>
      </c>
      <c r="N165" s="56">
        <f t="shared" si="26"/>
        <v>59.91</v>
      </c>
      <c r="O165" s="56">
        <f t="shared" si="26"/>
        <v>7.67</v>
      </c>
    </row>
    <row r="166" spans="1:8" s="1" customFormat="1" ht="405.75" customHeight="1">
      <c r="A166" s="51"/>
      <c r="B166" s="52"/>
      <c r="C166" s="53"/>
      <c r="D166" s="54"/>
      <c r="E166" s="54"/>
      <c r="F166" s="54"/>
      <c r="G166" s="54"/>
      <c r="H166" s="39"/>
    </row>
    <row r="167" spans="1:8" s="1" customFormat="1" ht="53.25" customHeight="1">
      <c r="A167" s="51"/>
      <c r="B167" s="52"/>
      <c r="C167" s="53"/>
      <c r="D167" s="54"/>
      <c r="E167" s="54"/>
      <c r="F167" s="54"/>
      <c r="G167" s="54"/>
      <c r="H167" s="39"/>
    </row>
    <row r="168" spans="1:8" s="1" customFormat="1" ht="36.75" customHeight="1">
      <c r="A168" s="36" t="s">
        <v>14</v>
      </c>
      <c r="B168" s="5"/>
      <c r="C168" s="4"/>
      <c r="D168" s="4"/>
      <c r="E168" s="4"/>
      <c r="F168" s="4"/>
      <c r="G168" s="4"/>
      <c r="H168" s="39"/>
    </row>
    <row r="169" spans="1:8" s="1" customFormat="1" ht="45" customHeight="1" thickBot="1">
      <c r="A169" s="36" t="s">
        <v>56</v>
      </c>
      <c r="B169" s="6"/>
      <c r="C169" s="14"/>
      <c r="D169" s="14"/>
      <c r="E169" s="14"/>
      <c r="F169" s="14"/>
      <c r="G169" s="14"/>
      <c r="H169" s="39"/>
    </row>
    <row r="170" spans="1:15" s="2" customFormat="1" ht="37.5" customHeight="1" thickBot="1">
      <c r="A170" s="86" t="s">
        <v>0</v>
      </c>
      <c r="B170" s="88" t="s">
        <v>1</v>
      </c>
      <c r="C170" s="12" t="s">
        <v>2</v>
      </c>
      <c r="D170" s="12" t="s">
        <v>3</v>
      </c>
      <c r="E170" s="12" t="s">
        <v>4</v>
      </c>
      <c r="F170" s="12" t="s">
        <v>5</v>
      </c>
      <c r="G170" s="44" t="s">
        <v>6</v>
      </c>
      <c r="H170" s="81" t="s">
        <v>107</v>
      </c>
      <c r="I170" s="82"/>
      <c r="J170" s="82"/>
      <c r="K170" s="83"/>
      <c r="L170" s="81" t="s">
        <v>108</v>
      </c>
      <c r="M170" s="82"/>
      <c r="N170" s="82"/>
      <c r="O170" s="83"/>
    </row>
    <row r="171" spans="1:15" s="24" customFormat="1" ht="55.5" customHeight="1" thickBot="1">
      <c r="A171" s="87"/>
      <c r="B171" s="89"/>
      <c r="C171" s="3" t="s">
        <v>151</v>
      </c>
      <c r="D171" s="3" t="s">
        <v>151</v>
      </c>
      <c r="E171" s="3" t="s">
        <v>151</v>
      </c>
      <c r="F171" s="3" t="s">
        <v>151</v>
      </c>
      <c r="G171" s="3" t="s">
        <v>151</v>
      </c>
      <c r="H171" s="3" t="s">
        <v>151</v>
      </c>
      <c r="I171" s="3" t="s">
        <v>151</v>
      </c>
      <c r="J171" s="3" t="s">
        <v>151</v>
      </c>
      <c r="K171" s="3" t="s">
        <v>151</v>
      </c>
      <c r="L171" s="3" t="s">
        <v>151</v>
      </c>
      <c r="M171" s="3" t="s">
        <v>151</v>
      </c>
      <c r="N171" s="3" t="s">
        <v>151</v>
      </c>
      <c r="O171" s="3" t="s">
        <v>151</v>
      </c>
    </row>
    <row r="172" spans="1:15" s="14" customFormat="1" ht="40.5" customHeight="1" thickBot="1">
      <c r="A172" s="34"/>
      <c r="B172" s="20" t="s">
        <v>160</v>
      </c>
      <c r="C172" s="21">
        <v>160</v>
      </c>
      <c r="D172" s="15">
        <v>4.2</v>
      </c>
      <c r="E172" s="15">
        <v>4</v>
      </c>
      <c r="F172" s="15">
        <v>26.8</v>
      </c>
      <c r="G172" s="15">
        <v>127.2</v>
      </c>
      <c r="H172" s="63">
        <v>0.03</v>
      </c>
      <c r="I172" s="56">
        <v>0.98</v>
      </c>
      <c r="J172" s="57">
        <v>0.03</v>
      </c>
      <c r="K172" s="57">
        <v>0</v>
      </c>
      <c r="L172" s="56">
        <v>110.8</v>
      </c>
      <c r="M172" s="56">
        <v>166.2</v>
      </c>
      <c r="N172" s="56">
        <v>90.8</v>
      </c>
      <c r="O172" s="56">
        <v>0.37</v>
      </c>
    </row>
    <row r="173" spans="1:15" s="14" customFormat="1" ht="40.5" customHeight="1" thickBot="1">
      <c r="A173" s="34"/>
      <c r="B173" s="20" t="s">
        <v>152</v>
      </c>
      <c r="C173" s="15">
        <v>40</v>
      </c>
      <c r="D173" s="15">
        <v>7.8</v>
      </c>
      <c r="E173" s="15">
        <v>4.2</v>
      </c>
      <c r="F173" s="15">
        <v>19.6</v>
      </c>
      <c r="G173" s="15">
        <v>167.2</v>
      </c>
      <c r="H173" s="69">
        <v>0.04</v>
      </c>
      <c r="I173" s="56">
        <v>0.12</v>
      </c>
      <c r="J173" s="57">
        <v>0.04</v>
      </c>
      <c r="K173" s="57">
        <v>0.06</v>
      </c>
      <c r="L173" s="56">
        <v>81.88</v>
      </c>
      <c r="M173" s="56">
        <v>122.8</v>
      </c>
      <c r="N173" s="56">
        <v>4.95</v>
      </c>
      <c r="O173" s="56">
        <v>0.35</v>
      </c>
    </row>
    <row r="174" spans="1:15" s="1" customFormat="1" ht="50.25" customHeight="1" thickBot="1">
      <c r="A174" s="34"/>
      <c r="B174" s="19" t="s">
        <v>7</v>
      </c>
      <c r="C174" s="21"/>
      <c r="D174" s="15">
        <f>SUM(,D172,D173)</f>
        <v>12</v>
      </c>
      <c r="E174" s="15">
        <f>SUM(,E172,E173)</f>
        <v>8.2</v>
      </c>
      <c r="F174" s="15">
        <f>SUM(,F172,F173)</f>
        <v>46.400000000000006</v>
      </c>
      <c r="G174" s="15">
        <f>SUM(,G172,G173)</f>
        <v>294.4</v>
      </c>
      <c r="H174" s="69">
        <f aca="true" t="shared" si="27" ref="H174:O174">SUM(H172:H173)</f>
        <v>0.07</v>
      </c>
      <c r="I174" s="56">
        <f t="shared" si="27"/>
        <v>1.1</v>
      </c>
      <c r="J174" s="57">
        <f t="shared" si="27"/>
        <v>0.07</v>
      </c>
      <c r="K174" s="57">
        <f t="shared" si="27"/>
        <v>0.06</v>
      </c>
      <c r="L174" s="56">
        <f t="shared" si="27"/>
        <v>192.68</v>
      </c>
      <c r="M174" s="56">
        <f t="shared" si="27"/>
        <v>289</v>
      </c>
      <c r="N174" s="56">
        <f t="shared" si="27"/>
        <v>95.75</v>
      </c>
      <c r="O174" s="56">
        <f t="shared" si="27"/>
        <v>0.72</v>
      </c>
    </row>
    <row r="175" spans="1:8" s="1" customFormat="1" ht="37.5" customHeight="1" thickBot="1">
      <c r="A175" s="37" t="s">
        <v>55</v>
      </c>
      <c r="B175" s="19"/>
      <c r="C175" s="8"/>
      <c r="D175" s="8"/>
      <c r="E175" s="8"/>
      <c r="F175" s="8"/>
      <c r="G175" s="8"/>
      <c r="H175" s="39"/>
    </row>
    <row r="176" spans="1:15" s="1" customFormat="1" ht="40.5" customHeight="1" thickBot="1">
      <c r="A176" s="34"/>
      <c r="B176" s="20"/>
      <c r="C176" s="21"/>
      <c r="D176" s="15"/>
      <c r="E176" s="15"/>
      <c r="F176" s="15"/>
      <c r="G176" s="15"/>
      <c r="H176" s="69"/>
      <c r="I176" s="56"/>
      <c r="J176" s="57"/>
      <c r="K176" s="57"/>
      <c r="L176" s="56"/>
      <c r="M176" s="56"/>
      <c r="N176" s="56"/>
      <c r="O176" s="56"/>
    </row>
    <row r="177" spans="1:15" s="1" customFormat="1" ht="28.5" customHeight="1" thickBot="1">
      <c r="A177" s="34">
        <v>206</v>
      </c>
      <c r="B177" s="9" t="s">
        <v>134</v>
      </c>
      <c r="C177" s="21">
        <v>200</v>
      </c>
      <c r="D177" s="15">
        <v>6.3</v>
      </c>
      <c r="E177" s="15">
        <v>7</v>
      </c>
      <c r="F177" s="15">
        <v>20.8</v>
      </c>
      <c r="G177" s="15">
        <v>142</v>
      </c>
      <c r="H177" s="56">
        <v>0.15</v>
      </c>
      <c r="I177" s="56">
        <v>9.6</v>
      </c>
      <c r="J177" s="57">
        <v>0.02</v>
      </c>
      <c r="K177" s="57">
        <v>0.1</v>
      </c>
      <c r="L177" s="56">
        <v>91.56</v>
      </c>
      <c r="M177" s="56">
        <v>137.34</v>
      </c>
      <c r="N177" s="56">
        <v>27.76</v>
      </c>
      <c r="O177" s="56">
        <v>1.59</v>
      </c>
    </row>
    <row r="178" spans="1:15" s="1" customFormat="1" ht="45.75" customHeight="1" thickBot="1">
      <c r="A178" s="34">
        <v>608</v>
      </c>
      <c r="B178" s="29" t="s">
        <v>38</v>
      </c>
      <c r="C178" s="21" t="s">
        <v>145</v>
      </c>
      <c r="D178" s="15">
        <v>12.6</v>
      </c>
      <c r="E178" s="15">
        <v>18.2</v>
      </c>
      <c r="F178" s="15">
        <v>35</v>
      </c>
      <c r="G178" s="15">
        <v>271.5</v>
      </c>
      <c r="H178" s="63">
        <v>0.04</v>
      </c>
      <c r="I178" s="56">
        <v>0.31</v>
      </c>
      <c r="J178" s="57">
        <v>0</v>
      </c>
      <c r="K178" s="57">
        <v>0</v>
      </c>
      <c r="L178" s="56">
        <v>97.3</v>
      </c>
      <c r="M178" s="56">
        <v>145.9</v>
      </c>
      <c r="N178" s="56">
        <v>17.59</v>
      </c>
      <c r="O178" s="56">
        <v>1.83</v>
      </c>
    </row>
    <row r="179" spans="1:15" s="1" customFormat="1" ht="34.5" customHeight="1" thickBot="1">
      <c r="A179" s="34">
        <v>682</v>
      </c>
      <c r="B179" s="20" t="s">
        <v>72</v>
      </c>
      <c r="C179" s="21" t="s">
        <v>131</v>
      </c>
      <c r="D179" s="15">
        <v>2.4</v>
      </c>
      <c r="E179" s="15">
        <v>6</v>
      </c>
      <c r="F179" s="15">
        <v>16.2</v>
      </c>
      <c r="G179" s="15">
        <v>206</v>
      </c>
      <c r="H179" s="56">
        <v>0</v>
      </c>
      <c r="I179" s="56">
        <v>0.03</v>
      </c>
      <c r="J179" s="57">
        <v>0.5</v>
      </c>
      <c r="K179" s="57">
        <v>0.2</v>
      </c>
      <c r="L179" s="56">
        <v>75</v>
      </c>
      <c r="M179" s="56">
        <v>112.5</v>
      </c>
      <c r="N179" s="56">
        <v>18.02</v>
      </c>
      <c r="O179" s="56">
        <v>0.37</v>
      </c>
    </row>
    <row r="180" spans="1:15" s="1" customFormat="1" ht="34.5" customHeight="1" thickBot="1">
      <c r="A180" s="34">
        <v>868</v>
      </c>
      <c r="B180" s="20" t="s">
        <v>33</v>
      </c>
      <c r="C180" s="21">
        <v>200</v>
      </c>
      <c r="D180" s="15">
        <v>0.6</v>
      </c>
      <c r="E180" s="15">
        <v>0</v>
      </c>
      <c r="F180" s="15">
        <v>31.4</v>
      </c>
      <c r="G180" s="15">
        <v>166</v>
      </c>
      <c r="H180" s="56">
        <v>0</v>
      </c>
      <c r="I180" s="56">
        <v>1.6</v>
      </c>
      <c r="J180" s="57">
        <v>0</v>
      </c>
      <c r="K180" s="57">
        <v>0.34</v>
      </c>
      <c r="L180" s="56">
        <v>20.57</v>
      </c>
      <c r="M180" s="56">
        <v>30.9</v>
      </c>
      <c r="N180" s="56">
        <v>11.48</v>
      </c>
      <c r="O180" s="56">
        <v>0.34</v>
      </c>
    </row>
    <row r="181" spans="1:15" s="1" customFormat="1" ht="36" customHeight="1" thickBot="1">
      <c r="A181" s="34"/>
      <c r="B181" s="20" t="s">
        <v>37</v>
      </c>
      <c r="C181" s="21">
        <v>50</v>
      </c>
      <c r="D181" s="15">
        <v>3.5</v>
      </c>
      <c r="E181" s="15">
        <v>0.5</v>
      </c>
      <c r="F181" s="15">
        <v>17</v>
      </c>
      <c r="G181" s="15">
        <v>90.5</v>
      </c>
      <c r="H181" s="63">
        <v>0.03</v>
      </c>
      <c r="I181" s="56">
        <v>0</v>
      </c>
      <c r="J181" s="57">
        <v>0</v>
      </c>
      <c r="K181" s="57">
        <v>0</v>
      </c>
      <c r="L181" s="56">
        <v>32.5</v>
      </c>
      <c r="M181" s="56">
        <v>48.7</v>
      </c>
      <c r="N181" s="56">
        <v>18.85</v>
      </c>
      <c r="O181" s="56">
        <v>1.46</v>
      </c>
    </row>
    <row r="182" spans="1:15" s="1" customFormat="1" ht="40.5" customHeight="1" thickBot="1">
      <c r="A182" s="34"/>
      <c r="B182" s="19" t="s">
        <v>7</v>
      </c>
      <c r="C182" s="21"/>
      <c r="D182" s="15">
        <f aca="true" t="shared" si="28" ref="D182:O182">SUM(D176:D181)</f>
        <v>25.4</v>
      </c>
      <c r="E182" s="15">
        <f t="shared" si="28"/>
        <v>31.7</v>
      </c>
      <c r="F182" s="15">
        <f t="shared" si="28"/>
        <v>120.4</v>
      </c>
      <c r="G182" s="15">
        <f t="shared" si="28"/>
        <v>876</v>
      </c>
      <c r="H182" s="63">
        <f t="shared" si="28"/>
        <v>0.22</v>
      </c>
      <c r="I182" s="56">
        <f t="shared" si="28"/>
        <v>11.54</v>
      </c>
      <c r="J182" s="57">
        <f t="shared" si="28"/>
        <v>0.52</v>
      </c>
      <c r="K182" s="57">
        <f t="shared" si="28"/>
        <v>0.6400000000000001</v>
      </c>
      <c r="L182" s="56">
        <f t="shared" si="28"/>
        <v>316.93</v>
      </c>
      <c r="M182" s="56">
        <f t="shared" si="28"/>
        <v>475.34</v>
      </c>
      <c r="N182" s="56">
        <f t="shared" si="28"/>
        <v>93.70000000000002</v>
      </c>
      <c r="O182" s="56">
        <f t="shared" si="28"/>
        <v>5.59</v>
      </c>
    </row>
    <row r="183" spans="1:15" s="1" customFormat="1" ht="40.5" customHeight="1" thickBot="1">
      <c r="A183" s="34"/>
      <c r="B183" s="19" t="s">
        <v>23</v>
      </c>
      <c r="C183" s="21"/>
      <c r="D183" s="15">
        <f aca="true" t="shared" si="29" ref="D183:O183">SUM(D174,D182)</f>
        <v>37.4</v>
      </c>
      <c r="E183" s="15">
        <f t="shared" si="29"/>
        <v>39.9</v>
      </c>
      <c r="F183" s="15">
        <f t="shared" si="29"/>
        <v>166.8</v>
      </c>
      <c r="G183" s="15">
        <f t="shared" si="29"/>
        <v>1170.4</v>
      </c>
      <c r="H183" s="63">
        <f t="shared" si="29"/>
        <v>0.29000000000000004</v>
      </c>
      <c r="I183" s="56">
        <f t="shared" si="29"/>
        <v>12.639999999999999</v>
      </c>
      <c r="J183" s="57">
        <f t="shared" si="29"/>
        <v>0.5900000000000001</v>
      </c>
      <c r="K183" s="57">
        <f t="shared" si="29"/>
        <v>0.7000000000000002</v>
      </c>
      <c r="L183" s="56">
        <f t="shared" si="29"/>
        <v>509.61</v>
      </c>
      <c r="M183" s="56">
        <f t="shared" si="29"/>
        <v>764.3399999999999</v>
      </c>
      <c r="N183" s="56">
        <f t="shared" si="29"/>
        <v>189.45000000000002</v>
      </c>
      <c r="O183" s="56">
        <f t="shared" si="29"/>
        <v>6.31</v>
      </c>
    </row>
    <row r="184" spans="1:15" s="1" customFormat="1" ht="409.5" customHeight="1">
      <c r="A184" s="51"/>
      <c r="B184" s="52"/>
      <c r="C184" s="53"/>
      <c r="D184" s="54"/>
      <c r="E184" s="54"/>
      <c r="F184" s="54"/>
      <c r="G184" s="54"/>
      <c r="H184" s="75"/>
      <c r="I184" s="65"/>
      <c r="J184" s="66"/>
      <c r="K184" s="66"/>
      <c r="L184" s="65"/>
      <c r="M184" s="65"/>
      <c r="N184" s="65"/>
      <c r="O184" s="65"/>
    </row>
    <row r="185" spans="1:8" s="1" customFormat="1" ht="207.75" customHeight="1">
      <c r="A185" s="36" t="s">
        <v>15</v>
      </c>
      <c r="B185" s="5"/>
      <c r="C185" s="4"/>
      <c r="D185" s="4"/>
      <c r="E185" s="4"/>
      <c r="F185" s="4"/>
      <c r="G185" s="4"/>
      <c r="H185" s="39"/>
    </row>
    <row r="186" spans="1:8" s="1" customFormat="1" ht="39" customHeight="1" thickBot="1">
      <c r="A186" s="36" t="s">
        <v>56</v>
      </c>
      <c r="B186" s="6"/>
      <c r="C186" s="14"/>
      <c r="D186" s="14"/>
      <c r="E186" s="14"/>
      <c r="F186" s="14"/>
      <c r="G186" s="14"/>
      <c r="H186" s="39"/>
    </row>
    <row r="187" spans="1:15" s="2" customFormat="1" ht="35.25" customHeight="1" thickBot="1">
      <c r="A187" s="86" t="s">
        <v>0</v>
      </c>
      <c r="B187" s="88" t="s">
        <v>1</v>
      </c>
      <c r="C187" s="12" t="s">
        <v>2</v>
      </c>
      <c r="D187" s="12" t="s">
        <v>3</v>
      </c>
      <c r="E187" s="12" t="s">
        <v>4</v>
      </c>
      <c r="F187" s="12" t="s">
        <v>5</v>
      </c>
      <c r="G187" s="44" t="s">
        <v>6</v>
      </c>
      <c r="H187" s="81" t="s">
        <v>107</v>
      </c>
      <c r="I187" s="82"/>
      <c r="J187" s="82"/>
      <c r="K187" s="83"/>
      <c r="L187" s="81" t="s">
        <v>108</v>
      </c>
      <c r="M187" s="82"/>
      <c r="N187" s="82"/>
      <c r="O187" s="83"/>
    </row>
    <row r="188" spans="1:15" s="24" customFormat="1" ht="58.5" customHeight="1" thickBot="1">
      <c r="A188" s="87"/>
      <c r="B188" s="89"/>
      <c r="C188" s="3" t="s">
        <v>151</v>
      </c>
      <c r="D188" s="3" t="s">
        <v>151</v>
      </c>
      <c r="E188" s="3" t="s">
        <v>151</v>
      </c>
      <c r="F188" s="3" t="s">
        <v>151</v>
      </c>
      <c r="G188" s="3" t="s">
        <v>151</v>
      </c>
      <c r="H188" s="3" t="s">
        <v>151</v>
      </c>
      <c r="I188" s="3" t="s">
        <v>151</v>
      </c>
      <c r="J188" s="3" t="s">
        <v>151</v>
      </c>
      <c r="K188" s="3" t="s">
        <v>151</v>
      </c>
      <c r="L188" s="3" t="s">
        <v>151</v>
      </c>
      <c r="M188" s="3" t="s">
        <v>151</v>
      </c>
      <c r="N188" s="3" t="s">
        <v>151</v>
      </c>
      <c r="O188" s="3" t="s">
        <v>151</v>
      </c>
    </row>
    <row r="189" spans="1:15" s="1" customFormat="1" ht="30" customHeight="1" thickBot="1">
      <c r="A189" s="34">
        <v>384</v>
      </c>
      <c r="B189" s="20" t="s">
        <v>150</v>
      </c>
      <c r="C189" s="21" t="s">
        <v>131</v>
      </c>
      <c r="D189" s="15">
        <v>9.66</v>
      </c>
      <c r="E189" s="15">
        <v>10.08</v>
      </c>
      <c r="F189" s="15">
        <v>40.85</v>
      </c>
      <c r="G189" s="15">
        <v>323.6</v>
      </c>
      <c r="H189" s="56">
        <v>0</v>
      </c>
      <c r="I189" s="56">
        <v>0.9</v>
      </c>
      <c r="J189" s="57">
        <v>0</v>
      </c>
      <c r="K189" s="57">
        <v>0.01</v>
      </c>
      <c r="L189" s="56">
        <v>139.82</v>
      </c>
      <c r="M189" s="56">
        <v>209.73</v>
      </c>
      <c r="N189" s="56">
        <v>39.66</v>
      </c>
      <c r="O189" s="56">
        <v>0.92</v>
      </c>
    </row>
    <row r="190" spans="1:15" s="14" customFormat="1" ht="39" customHeight="1" thickBot="1">
      <c r="A190" s="34"/>
      <c r="B190" s="20" t="s">
        <v>49</v>
      </c>
      <c r="C190" s="21">
        <v>30</v>
      </c>
      <c r="D190" s="15">
        <v>2.4</v>
      </c>
      <c r="E190" s="15">
        <v>0.3</v>
      </c>
      <c r="F190" s="15">
        <v>14.7</v>
      </c>
      <c r="G190" s="15">
        <v>71.4</v>
      </c>
      <c r="H190" s="63">
        <v>0.02</v>
      </c>
      <c r="I190" s="56">
        <v>0</v>
      </c>
      <c r="J190" s="57">
        <v>0</v>
      </c>
      <c r="K190" s="57">
        <v>0.02</v>
      </c>
      <c r="L190" s="56">
        <v>11.67</v>
      </c>
      <c r="M190" s="56">
        <v>17.51</v>
      </c>
      <c r="N190" s="56">
        <v>10.44</v>
      </c>
      <c r="O190" s="56">
        <v>0.8</v>
      </c>
    </row>
    <row r="191" spans="1:15" s="14" customFormat="1" ht="42" customHeight="1" thickBot="1">
      <c r="A191" s="34">
        <v>944</v>
      </c>
      <c r="B191" s="20" t="s">
        <v>92</v>
      </c>
      <c r="C191" s="21" t="s">
        <v>93</v>
      </c>
      <c r="D191" s="15">
        <v>0</v>
      </c>
      <c r="E191" s="15">
        <v>0</v>
      </c>
      <c r="F191" s="15">
        <v>15.52</v>
      </c>
      <c r="G191" s="15">
        <v>63.4</v>
      </c>
      <c r="H191" s="56">
        <v>0</v>
      </c>
      <c r="I191" s="56">
        <v>4.06</v>
      </c>
      <c r="J191" s="57">
        <v>0</v>
      </c>
      <c r="K191" s="57">
        <v>0</v>
      </c>
      <c r="L191" s="56">
        <v>15.16</v>
      </c>
      <c r="M191" s="56">
        <v>22.74</v>
      </c>
      <c r="N191" s="56">
        <v>5.6</v>
      </c>
      <c r="O191" s="56">
        <v>0.58</v>
      </c>
    </row>
    <row r="192" spans="1:15" s="1" customFormat="1" ht="33.75" customHeight="1" thickBot="1">
      <c r="A192" s="34"/>
      <c r="B192" s="19" t="s">
        <v>7</v>
      </c>
      <c r="C192" s="21"/>
      <c r="D192" s="15">
        <f aca="true" t="shared" si="30" ref="D192:O192">SUM(D189:D191)</f>
        <v>12.06</v>
      </c>
      <c r="E192" s="15">
        <f t="shared" si="30"/>
        <v>10.38</v>
      </c>
      <c r="F192" s="15">
        <f t="shared" si="30"/>
        <v>71.07</v>
      </c>
      <c r="G192" s="15">
        <f t="shared" si="30"/>
        <v>458.4</v>
      </c>
      <c r="H192" s="56">
        <f t="shared" si="30"/>
        <v>0.02</v>
      </c>
      <c r="I192" s="56">
        <f t="shared" si="30"/>
        <v>4.96</v>
      </c>
      <c r="J192" s="57">
        <f t="shared" si="30"/>
        <v>0</v>
      </c>
      <c r="K192" s="57">
        <f t="shared" si="30"/>
        <v>0.03</v>
      </c>
      <c r="L192" s="56">
        <f t="shared" si="30"/>
        <v>166.64999999999998</v>
      </c>
      <c r="M192" s="56">
        <f t="shared" si="30"/>
        <v>249.98</v>
      </c>
      <c r="N192" s="56">
        <f t="shared" si="30"/>
        <v>55.699999999999996</v>
      </c>
      <c r="O192" s="56">
        <f t="shared" si="30"/>
        <v>2.3000000000000003</v>
      </c>
    </row>
    <row r="193" spans="1:8" s="1" customFormat="1" ht="37.5" customHeight="1" thickBot="1">
      <c r="A193" s="37" t="s">
        <v>55</v>
      </c>
      <c r="B193" s="19"/>
      <c r="C193" s="8"/>
      <c r="D193" s="8"/>
      <c r="E193" s="8"/>
      <c r="F193" s="8"/>
      <c r="G193" s="8"/>
      <c r="H193" s="39"/>
    </row>
    <row r="194" spans="1:15" s="1" customFormat="1" ht="39.75" customHeight="1" thickBot="1">
      <c r="A194" s="77">
        <v>210</v>
      </c>
      <c r="B194" s="9" t="s">
        <v>147</v>
      </c>
      <c r="C194" s="21">
        <v>200</v>
      </c>
      <c r="D194" s="15">
        <v>8.4</v>
      </c>
      <c r="E194" s="15">
        <v>6.7</v>
      </c>
      <c r="F194" s="15">
        <v>27.8</v>
      </c>
      <c r="G194" s="15">
        <v>171.2</v>
      </c>
      <c r="H194" s="69">
        <v>0.06</v>
      </c>
      <c r="I194" s="56">
        <v>4.1</v>
      </c>
      <c r="J194" s="57">
        <v>40</v>
      </c>
      <c r="K194" s="57">
        <v>0.6</v>
      </c>
      <c r="L194" s="56">
        <v>143.3</v>
      </c>
      <c r="M194" s="56">
        <v>214.95</v>
      </c>
      <c r="N194" s="56">
        <v>12.9</v>
      </c>
      <c r="O194" s="56">
        <v>0.5</v>
      </c>
    </row>
    <row r="195" spans="1:15" s="1" customFormat="1" ht="42.75" customHeight="1" thickBot="1">
      <c r="A195" s="34">
        <v>619</v>
      </c>
      <c r="B195" s="20" t="s">
        <v>30</v>
      </c>
      <c r="C195" s="21" t="s">
        <v>29</v>
      </c>
      <c r="D195" s="15">
        <v>12.4</v>
      </c>
      <c r="E195" s="15">
        <v>13.5</v>
      </c>
      <c r="F195" s="15">
        <v>29.8</v>
      </c>
      <c r="G195" s="15">
        <v>238.4</v>
      </c>
      <c r="H195" s="56">
        <v>0.04</v>
      </c>
      <c r="I195" s="56">
        <v>0.31</v>
      </c>
      <c r="J195" s="57">
        <v>0</v>
      </c>
      <c r="K195" s="57">
        <v>0.14</v>
      </c>
      <c r="L195" s="56">
        <v>82.46</v>
      </c>
      <c r="M195" s="56">
        <v>123.7</v>
      </c>
      <c r="N195" s="56">
        <v>17.59</v>
      </c>
      <c r="O195" s="56">
        <v>1.83</v>
      </c>
    </row>
    <row r="196" spans="1:15" s="1" customFormat="1" ht="34.5" customHeight="1" thickBot="1">
      <c r="A196" s="34">
        <v>694</v>
      </c>
      <c r="B196" s="29" t="s">
        <v>69</v>
      </c>
      <c r="C196" s="21" t="s">
        <v>137</v>
      </c>
      <c r="D196" s="15">
        <v>3.1</v>
      </c>
      <c r="E196" s="15">
        <v>7.4</v>
      </c>
      <c r="F196" s="15">
        <v>14.8</v>
      </c>
      <c r="G196" s="15">
        <v>114.4</v>
      </c>
      <c r="H196" s="57">
        <v>0.07</v>
      </c>
      <c r="I196" s="56">
        <v>2.09</v>
      </c>
      <c r="J196" s="57">
        <v>0.02</v>
      </c>
      <c r="K196" s="57">
        <v>0.1</v>
      </c>
      <c r="L196" s="56">
        <v>54.67</v>
      </c>
      <c r="M196" s="56">
        <v>82</v>
      </c>
      <c r="N196" s="56">
        <v>15.56</v>
      </c>
      <c r="O196" s="56">
        <v>0.49</v>
      </c>
    </row>
    <row r="197" spans="1:15" s="1" customFormat="1" ht="34.5" customHeight="1" thickBot="1">
      <c r="A197" s="34"/>
      <c r="B197" s="20" t="s">
        <v>33</v>
      </c>
      <c r="C197" s="21">
        <v>200</v>
      </c>
      <c r="D197" s="15">
        <v>0.6</v>
      </c>
      <c r="E197" s="15">
        <v>0</v>
      </c>
      <c r="F197" s="15">
        <v>31.4</v>
      </c>
      <c r="G197" s="15">
        <v>166</v>
      </c>
      <c r="H197" s="78">
        <v>0</v>
      </c>
      <c r="I197" s="56">
        <v>1.6</v>
      </c>
      <c r="J197" s="57">
        <v>0</v>
      </c>
      <c r="K197" s="57">
        <v>0.34</v>
      </c>
      <c r="L197" s="56">
        <v>20.57</v>
      </c>
      <c r="M197" s="56">
        <v>30.9</v>
      </c>
      <c r="N197" s="56">
        <v>11.48</v>
      </c>
      <c r="O197" s="56">
        <v>0.34</v>
      </c>
    </row>
    <row r="198" spans="1:15" s="1" customFormat="1" ht="34.5" customHeight="1" thickBot="1">
      <c r="A198" s="34"/>
      <c r="B198" s="20" t="s">
        <v>37</v>
      </c>
      <c r="C198" s="21">
        <v>32.5</v>
      </c>
      <c r="D198" s="15">
        <v>2.3</v>
      </c>
      <c r="E198" s="15">
        <v>0.3</v>
      </c>
      <c r="F198" s="15">
        <v>11.05</v>
      </c>
      <c r="G198" s="15">
        <v>58.8</v>
      </c>
      <c r="H198" s="63">
        <v>0.03</v>
      </c>
      <c r="I198" s="56">
        <v>0</v>
      </c>
      <c r="J198" s="57">
        <v>0</v>
      </c>
      <c r="K198" s="57">
        <v>0</v>
      </c>
      <c r="L198" s="56">
        <v>21.1</v>
      </c>
      <c r="M198" s="56">
        <v>31.65</v>
      </c>
      <c r="N198" s="56">
        <v>18.85</v>
      </c>
      <c r="O198" s="56">
        <v>1.46</v>
      </c>
    </row>
    <row r="199" spans="1:15" s="1" customFormat="1" ht="34.5" customHeight="1" thickBot="1">
      <c r="A199" s="34"/>
      <c r="B199" s="19" t="s">
        <v>7</v>
      </c>
      <c r="C199" s="21"/>
      <c r="D199" s="15">
        <f>SUM(D194:D198)</f>
        <v>26.800000000000004</v>
      </c>
      <c r="E199" s="15">
        <f>SUM(E194:E198)</f>
        <v>27.900000000000002</v>
      </c>
      <c r="F199" s="15">
        <f>SUM(F194:F198)</f>
        <v>114.85000000000001</v>
      </c>
      <c r="G199" s="15">
        <f>SUM(,G194,G195,G196,G197,G198)</f>
        <v>748.8</v>
      </c>
      <c r="H199" s="63">
        <f aca="true" t="shared" si="31" ref="H199:O199">SUM(H194:H198)</f>
        <v>0.2</v>
      </c>
      <c r="I199" s="56">
        <f t="shared" si="31"/>
        <v>8.1</v>
      </c>
      <c r="J199" s="57">
        <f t="shared" si="31"/>
        <v>40.02</v>
      </c>
      <c r="K199" s="57">
        <f t="shared" si="31"/>
        <v>1.18</v>
      </c>
      <c r="L199" s="56">
        <f t="shared" si="31"/>
        <v>322.1</v>
      </c>
      <c r="M199" s="56">
        <f t="shared" si="31"/>
        <v>483.19999999999993</v>
      </c>
      <c r="N199" s="56">
        <f t="shared" si="31"/>
        <v>76.38</v>
      </c>
      <c r="O199" s="56">
        <f t="shared" si="31"/>
        <v>4.62</v>
      </c>
    </row>
    <row r="200" spans="1:15" s="1" customFormat="1" ht="40.5" customHeight="1" thickBot="1">
      <c r="A200" s="34"/>
      <c r="B200" s="19" t="s">
        <v>23</v>
      </c>
      <c r="C200" s="21"/>
      <c r="D200" s="15">
        <f aca="true" t="shared" si="32" ref="D200:O200">SUM(D192,D199)</f>
        <v>38.86000000000001</v>
      </c>
      <c r="E200" s="15">
        <f t="shared" si="32"/>
        <v>38.28</v>
      </c>
      <c r="F200" s="15">
        <f t="shared" si="32"/>
        <v>185.92000000000002</v>
      </c>
      <c r="G200" s="15">
        <f t="shared" si="32"/>
        <v>1207.1999999999998</v>
      </c>
      <c r="H200" s="63">
        <f t="shared" si="32"/>
        <v>0.22</v>
      </c>
      <c r="I200" s="56">
        <f t="shared" si="32"/>
        <v>13.059999999999999</v>
      </c>
      <c r="J200" s="57">
        <f t="shared" si="32"/>
        <v>40.02</v>
      </c>
      <c r="K200" s="57">
        <f t="shared" si="32"/>
        <v>1.21</v>
      </c>
      <c r="L200" s="56">
        <f t="shared" si="32"/>
        <v>488.75</v>
      </c>
      <c r="M200" s="56">
        <f t="shared" si="32"/>
        <v>733.18</v>
      </c>
      <c r="N200" s="56">
        <f t="shared" si="32"/>
        <v>132.07999999999998</v>
      </c>
      <c r="O200" s="56">
        <f t="shared" si="32"/>
        <v>6.92</v>
      </c>
    </row>
    <row r="201" spans="1:8" s="1" customFormat="1" ht="409.5" customHeight="1">
      <c r="A201" s="51"/>
      <c r="B201" s="52"/>
      <c r="C201" s="53"/>
      <c r="D201" s="54"/>
      <c r="E201" s="54"/>
      <c r="F201" s="54"/>
      <c r="G201" s="54"/>
      <c r="H201" s="39"/>
    </row>
    <row r="202" spans="1:8" s="1" customFormat="1" ht="71.25" customHeight="1">
      <c r="A202" s="36" t="s">
        <v>18</v>
      </c>
      <c r="B202" s="5"/>
      <c r="C202" s="4"/>
      <c r="D202" s="4"/>
      <c r="E202" s="4"/>
      <c r="F202" s="4"/>
      <c r="G202" s="4"/>
      <c r="H202" s="39"/>
    </row>
    <row r="203" spans="1:8" s="1" customFormat="1" ht="40.5" customHeight="1" thickBot="1">
      <c r="A203" s="36" t="s">
        <v>56</v>
      </c>
      <c r="B203" s="6"/>
      <c r="C203" s="14"/>
      <c r="D203" s="14"/>
      <c r="E203" s="14"/>
      <c r="F203" s="14"/>
      <c r="G203" s="14"/>
      <c r="H203" s="39"/>
    </row>
    <row r="204" spans="1:15" s="2" customFormat="1" ht="37.5" customHeight="1" thickBot="1">
      <c r="A204" s="86" t="s">
        <v>0</v>
      </c>
      <c r="B204" s="88" t="s">
        <v>1</v>
      </c>
      <c r="C204" s="12" t="s">
        <v>2</v>
      </c>
      <c r="D204" s="12" t="s">
        <v>3</v>
      </c>
      <c r="E204" s="12" t="s">
        <v>4</v>
      </c>
      <c r="F204" s="12" t="s">
        <v>5</v>
      </c>
      <c r="G204" s="44" t="s">
        <v>6</v>
      </c>
      <c r="H204" s="81" t="s">
        <v>107</v>
      </c>
      <c r="I204" s="82"/>
      <c r="J204" s="82"/>
      <c r="K204" s="83"/>
      <c r="L204" s="81" t="s">
        <v>108</v>
      </c>
      <c r="M204" s="82"/>
      <c r="N204" s="82"/>
      <c r="O204" s="83"/>
    </row>
    <row r="205" spans="1:15" s="24" customFormat="1" ht="55.5" customHeight="1" thickBot="1">
      <c r="A205" s="87"/>
      <c r="B205" s="89"/>
      <c r="C205" s="3" t="s">
        <v>151</v>
      </c>
      <c r="D205" s="3" t="s">
        <v>151</v>
      </c>
      <c r="E205" s="3" t="s">
        <v>151</v>
      </c>
      <c r="F205" s="3" t="s">
        <v>151</v>
      </c>
      <c r="G205" s="3" t="s">
        <v>151</v>
      </c>
      <c r="H205" s="3" t="s">
        <v>151</v>
      </c>
      <c r="I205" s="3" t="s">
        <v>151</v>
      </c>
      <c r="J205" s="3" t="s">
        <v>151</v>
      </c>
      <c r="K205" s="3" t="s">
        <v>151</v>
      </c>
      <c r="L205" s="3" t="s">
        <v>151</v>
      </c>
      <c r="M205" s="3" t="s">
        <v>151</v>
      </c>
      <c r="N205" s="3" t="s">
        <v>151</v>
      </c>
      <c r="O205" s="3" t="s">
        <v>151</v>
      </c>
    </row>
    <row r="206" spans="1:15" s="14" customFormat="1" ht="39" customHeight="1" thickBot="1">
      <c r="A206" s="34"/>
      <c r="B206" s="20" t="s">
        <v>148</v>
      </c>
      <c r="C206" s="21">
        <v>50</v>
      </c>
      <c r="D206" s="15">
        <v>2.4</v>
      </c>
      <c r="E206" s="15">
        <v>0.3</v>
      </c>
      <c r="F206" s="15">
        <v>14.7</v>
      </c>
      <c r="G206" s="15">
        <v>71.4</v>
      </c>
      <c r="H206" s="63">
        <v>0.02</v>
      </c>
      <c r="I206" s="56">
        <v>0</v>
      </c>
      <c r="J206" s="57">
        <v>0</v>
      </c>
      <c r="K206" s="57">
        <v>0.02</v>
      </c>
      <c r="L206" s="56">
        <v>11.67</v>
      </c>
      <c r="M206" s="56">
        <v>17.51</v>
      </c>
      <c r="N206" s="56">
        <v>10.44</v>
      </c>
      <c r="O206" s="56">
        <v>0.8</v>
      </c>
    </row>
    <row r="207" spans="1:15" s="1" customFormat="1" ht="30" customHeight="1" thickBot="1">
      <c r="A207" s="34">
        <v>959</v>
      </c>
      <c r="B207" s="20" t="s">
        <v>59</v>
      </c>
      <c r="C207" s="21">
        <v>200</v>
      </c>
      <c r="D207" s="15">
        <v>4.2</v>
      </c>
      <c r="E207" s="15">
        <v>4</v>
      </c>
      <c r="F207" s="15">
        <v>26.8</v>
      </c>
      <c r="G207" s="15">
        <v>127.2</v>
      </c>
      <c r="H207" s="63">
        <v>0.03</v>
      </c>
      <c r="I207" s="56">
        <v>0.98</v>
      </c>
      <c r="J207" s="57">
        <v>0.03</v>
      </c>
      <c r="K207" s="57">
        <v>0</v>
      </c>
      <c r="L207" s="56">
        <v>110.8</v>
      </c>
      <c r="M207" s="56">
        <v>166.2</v>
      </c>
      <c r="N207" s="56">
        <v>90.8</v>
      </c>
      <c r="O207" s="56">
        <v>0.37</v>
      </c>
    </row>
    <row r="208" spans="1:15" s="1" customFormat="1" ht="33" customHeight="1" thickBot="1">
      <c r="A208" s="34"/>
      <c r="B208" s="19" t="s">
        <v>7</v>
      </c>
      <c r="C208" s="21"/>
      <c r="D208" s="15">
        <f aca="true" t="shared" si="33" ref="D208:O208">SUM(D206:D207)</f>
        <v>6.6</v>
      </c>
      <c r="E208" s="15">
        <f t="shared" si="33"/>
        <v>4.3</v>
      </c>
      <c r="F208" s="15">
        <f t="shared" si="33"/>
        <v>41.5</v>
      </c>
      <c r="G208" s="15">
        <f t="shared" si="33"/>
        <v>198.60000000000002</v>
      </c>
      <c r="H208" s="63">
        <f t="shared" si="33"/>
        <v>0.05</v>
      </c>
      <c r="I208" s="56">
        <f t="shared" si="33"/>
        <v>0.98</v>
      </c>
      <c r="J208" s="57">
        <f t="shared" si="33"/>
        <v>0.03</v>
      </c>
      <c r="K208" s="57">
        <f t="shared" si="33"/>
        <v>0.02</v>
      </c>
      <c r="L208" s="56">
        <f t="shared" si="33"/>
        <v>122.47</v>
      </c>
      <c r="M208" s="56">
        <f t="shared" si="33"/>
        <v>183.70999999999998</v>
      </c>
      <c r="N208" s="56">
        <f t="shared" si="33"/>
        <v>101.24</v>
      </c>
      <c r="O208" s="56">
        <f t="shared" si="33"/>
        <v>1.17</v>
      </c>
    </row>
    <row r="209" spans="1:8" s="1" customFormat="1" ht="30" customHeight="1" thickBot="1">
      <c r="A209" s="37" t="s">
        <v>55</v>
      </c>
      <c r="B209" s="19"/>
      <c r="C209" s="8"/>
      <c r="D209" s="8"/>
      <c r="E209" s="8"/>
      <c r="F209" s="8"/>
      <c r="G209" s="8"/>
      <c r="H209" s="39"/>
    </row>
    <row r="210" spans="1:15" s="1" customFormat="1" ht="40.5" customHeight="1" thickBot="1">
      <c r="A210" s="34"/>
      <c r="B210" s="20" t="s">
        <v>26</v>
      </c>
      <c r="C210" s="21">
        <v>50</v>
      </c>
      <c r="D210" s="15">
        <v>0.88</v>
      </c>
      <c r="E210" s="15">
        <v>0.16</v>
      </c>
      <c r="F210" s="15">
        <v>3.04</v>
      </c>
      <c r="G210" s="15">
        <v>18.4</v>
      </c>
      <c r="H210" s="69">
        <v>0.02</v>
      </c>
      <c r="I210" s="56">
        <v>13.6</v>
      </c>
      <c r="J210" s="57">
        <v>0</v>
      </c>
      <c r="K210" s="57">
        <v>0.16</v>
      </c>
      <c r="L210" s="56">
        <v>4</v>
      </c>
      <c r="M210" s="56">
        <v>6</v>
      </c>
      <c r="N210" s="56">
        <v>8.8</v>
      </c>
      <c r="O210" s="56">
        <v>0.48</v>
      </c>
    </row>
    <row r="211" spans="1:15" s="1" customFormat="1" ht="30.75" customHeight="1" thickBot="1">
      <c r="A211" s="34">
        <v>218</v>
      </c>
      <c r="B211" s="9" t="s">
        <v>123</v>
      </c>
      <c r="C211" s="21">
        <v>200</v>
      </c>
      <c r="D211" s="15">
        <v>2.2</v>
      </c>
      <c r="E211" s="15">
        <v>2</v>
      </c>
      <c r="F211" s="15">
        <v>16.4</v>
      </c>
      <c r="G211" s="15">
        <v>113</v>
      </c>
      <c r="H211" s="56">
        <v>0.03</v>
      </c>
      <c r="I211" s="56">
        <v>13.96</v>
      </c>
      <c r="J211" s="57">
        <v>0.02</v>
      </c>
      <c r="K211" s="57">
        <v>0.2</v>
      </c>
      <c r="L211" s="56">
        <v>68.5</v>
      </c>
      <c r="M211" s="56">
        <v>102.8</v>
      </c>
      <c r="N211" s="56">
        <v>19.96</v>
      </c>
      <c r="O211" s="56">
        <v>0.8</v>
      </c>
    </row>
    <row r="212" spans="1:15" s="1" customFormat="1" ht="30" customHeight="1" thickBot="1">
      <c r="A212" s="34">
        <v>643</v>
      </c>
      <c r="B212" s="29" t="s">
        <v>105</v>
      </c>
      <c r="C212" s="21" t="s">
        <v>140</v>
      </c>
      <c r="D212" s="15">
        <v>12.9</v>
      </c>
      <c r="E212" s="15">
        <v>9.6</v>
      </c>
      <c r="F212" s="15">
        <v>9.9</v>
      </c>
      <c r="G212" s="15">
        <v>193.2</v>
      </c>
      <c r="H212" s="57">
        <v>0.06</v>
      </c>
      <c r="I212" s="56">
        <v>0.67</v>
      </c>
      <c r="J212" s="57">
        <v>0</v>
      </c>
      <c r="K212" s="57">
        <v>0</v>
      </c>
      <c r="L212" s="56">
        <v>71.2</v>
      </c>
      <c r="M212" s="56">
        <v>106.8</v>
      </c>
      <c r="N212" s="56">
        <v>9.15</v>
      </c>
      <c r="O212" s="56">
        <v>0.61</v>
      </c>
    </row>
    <row r="213" spans="1:15" s="1" customFormat="1" ht="56.25" customHeight="1" thickBot="1">
      <c r="A213" s="34">
        <v>679</v>
      </c>
      <c r="B213" s="20" t="s">
        <v>71</v>
      </c>
      <c r="C213" s="21" t="s">
        <v>137</v>
      </c>
      <c r="D213" s="15">
        <v>7.6</v>
      </c>
      <c r="E213" s="15">
        <v>7.2</v>
      </c>
      <c r="F213" s="15">
        <v>27.5</v>
      </c>
      <c r="G213" s="15">
        <v>237</v>
      </c>
      <c r="H213" s="56">
        <v>0.06</v>
      </c>
      <c r="I213" s="56">
        <v>0</v>
      </c>
      <c r="J213" s="57">
        <v>0</v>
      </c>
      <c r="K213" s="57">
        <v>6.7</v>
      </c>
      <c r="L213" s="56">
        <v>18.6</v>
      </c>
      <c r="M213" s="56">
        <v>27.9</v>
      </c>
      <c r="N213" s="56">
        <v>84.02</v>
      </c>
      <c r="O213" s="56">
        <v>2.81</v>
      </c>
    </row>
    <row r="214" spans="1:15" s="1" customFormat="1" ht="34.5" customHeight="1" thickBot="1">
      <c r="A214" s="34"/>
      <c r="B214" s="20" t="s">
        <v>33</v>
      </c>
      <c r="C214" s="21">
        <v>200</v>
      </c>
      <c r="D214" s="15">
        <v>0.6</v>
      </c>
      <c r="E214" s="15">
        <v>0</v>
      </c>
      <c r="F214" s="15">
        <v>31.4</v>
      </c>
      <c r="G214" s="15">
        <v>166</v>
      </c>
      <c r="H214" s="78">
        <v>0</v>
      </c>
      <c r="I214" s="56">
        <v>1.6</v>
      </c>
      <c r="J214" s="57">
        <v>0</v>
      </c>
      <c r="K214" s="57">
        <v>0.34</v>
      </c>
      <c r="L214" s="56">
        <v>20.57</v>
      </c>
      <c r="M214" s="56">
        <v>30.9</v>
      </c>
      <c r="N214" s="56">
        <v>11.48</v>
      </c>
      <c r="O214" s="56">
        <v>0.34</v>
      </c>
    </row>
    <row r="215" spans="1:15" s="1" customFormat="1" ht="36" customHeight="1" thickBot="1">
      <c r="A215" s="34"/>
      <c r="B215" s="20" t="s">
        <v>37</v>
      </c>
      <c r="C215" s="21">
        <v>50</v>
      </c>
      <c r="D215" s="15">
        <v>3.5</v>
      </c>
      <c r="E215" s="15">
        <v>0.5</v>
      </c>
      <c r="F215" s="15">
        <v>17</v>
      </c>
      <c r="G215" s="15">
        <v>90.5</v>
      </c>
      <c r="H215" s="63">
        <v>0.03</v>
      </c>
      <c r="I215" s="56">
        <v>0</v>
      </c>
      <c r="J215" s="57">
        <v>0</v>
      </c>
      <c r="K215" s="57">
        <v>0</v>
      </c>
      <c r="L215" s="56">
        <v>32.5</v>
      </c>
      <c r="M215" s="56">
        <v>48.7</v>
      </c>
      <c r="N215" s="56">
        <v>18.85</v>
      </c>
      <c r="O215" s="56">
        <v>1.46</v>
      </c>
    </row>
    <row r="216" spans="1:15" s="1" customFormat="1" ht="40.5" customHeight="1" thickBot="1">
      <c r="A216" s="34"/>
      <c r="B216" s="19" t="s">
        <v>7</v>
      </c>
      <c r="C216" s="21"/>
      <c r="D216" s="15">
        <f>SUM(D209:D215)</f>
        <v>27.68</v>
      </c>
      <c r="E216" s="15">
        <f>SUM(E209:E215)</f>
        <v>19.46</v>
      </c>
      <c r="F216" s="15">
        <f>SUM(F209:F215)</f>
        <v>105.24</v>
      </c>
      <c r="G216" s="15">
        <f>SUM(G210,G211,G212,G213,G214,G215)</f>
        <v>818.1</v>
      </c>
      <c r="H216" s="63">
        <f aca="true" t="shared" si="34" ref="H216:O216">SUM(H210:H215)</f>
        <v>0.19999999999999998</v>
      </c>
      <c r="I216" s="56">
        <f t="shared" si="34"/>
        <v>29.830000000000005</v>
      </c>
      <c r="J216" s="57">
        <f t="shared" si="34"/>
        <v>0.02</v>
      </c>
      <c r="K216" s="57">
        <f t="shared" si="34"/>
        <v>7.4</v>
      </c>
      <c r="L216" s="56">
        <f t="shared" si="34"/>
        <v>215.36999999999998</v>
      </c>
      <c r="M216" s="56">
        <f t="shared" si="34"/>
        <v>323.09999999999997</v>
      </c>
      <c r="N216" s="56">
        <f t="shared" si="34"/>
        <v>152.26</v>
      </c>
      <c r="O216" s="56">
        <f t="shared" si="34"/>
        <v>6.5</v>
      </c>
    </row>
    <row r="217" spans="1:15" s="1" customFormat="1" ht="34.5" customHeight="1" thickBot="1">
      <c r="A217" s="34"/>
      <c r="B217" s="19" t="s">
        <v>57</v>
      </c>
      <c r="C217" s="21"/>
      <c r="D217" s="15">
        <f aca="true" t="shared" si="35" ref="D217:O217">SUM(D208,D216)</f>
        <v>34.28</v>
      </c>
      <c r="E217" s="15">
        <f t="shared" si="35"/>
        <v>23.76</v>
      </c>
      <c r="F217" s="15">
        <f t="shared" si="35"/>
        <v>146.74</v>
      </c>
      <c r="G217" s="15">
        <f t="shared" si="35"/>
        <v>1016.7</v>
      </c>
      <c r="H217" s="63">
        <f t="shared" si="35"/>
        <v>0.25</v>
      </c>
      <c r="I217" s="56">
        <f t="shared" si="35"/>
        <v>30.810000000000006</v>
      </c>
      <c r="J217" s="57">
        <f t="shared" si="35"/>
        <v>0.05</v>
      </c>
      <c r="K217" s="57">
        <f t="shared" si="35"/>
        <v>7.42</v>
      </c>
      <c r="L217" s="56">
        <f t="shared" si="35"/>
        <v>337.84</v>
      </c>
      <c r="M217" s="56">
        <f t="shared" si="35"/>
        <v>506.80999999999995</v>
      </c>
      <c r="N217" s="56">
        <f t="shared" si="35"/>
        <v>253.5</v>
      </c>
      <c r="O217" s="56">
        <f t="shared" si="35"/>
        <v>7.67</v>
      </c>
    </row>
    <row r="218" s="90" customFormat="1" ht="49.5" customHeight="1"/>
    <row r="219" spans="1:6" ht="19.5" customHeight="1">
      <c r="A219" s="41"/>
      <c r="B219" s="27"/>
      <c r="C219" s="17"/>
      <c r="D219" s="17"/>
      <c r="E219" s="17"/>
      <c r="F219" s="17"/>
    </row>
    <row r="220" ht="19.5" customHeight="1"/>
  </sheetData>
  <sheetProtection/>
  <mergeCells count="50">
    <mergeCell ref="A204:A205"/>
    <mergeCell ref="B204:B205"/>
    <mergeCell ref="H204:K204"/>
    <mergeCell ref="L204:O204"/>
    <mergeCell ref="A218:IV218"/>
    <mergeCell ref="A134:A135"/>
    <mergeCell ref="B134:B135"/>
    <mergeCell ref="H134:K134"/>
    <mergeCell ref="L134:O134"/>
    <mergeCell ref="A151:A152"/>
    <mergeCell ref="B151:B152"/>
    <mergeCell ref="H151:K151"/>
    <mergeCell ref="L151:O151"/>
    <mergeCell ref="A95:A96"/>
    <mergeCell ref="B95:B96"/>
    <mergeCell ref="H95:K95"/>
    <mergeCell ref="L95:O95"/>
    <mergeCell ref="A115:A116"/>
    <mergeCell ref="B115:B116"/>
    <mergeCell ref="H115:K115"/>
    <mergeCell ref="L41:O41"/>
    <mergeCell ref="L115:O115"/>
    <mergeCell ref="A60:A61"/>
    <mergeCell ref="B60:B61"/>
    <mergeCell ref="H60:K60"/>
    <mergeCell ref="L60:O60"/>
    <mergeCell ref="A77:A78"/>
    <mergeCell ref="B77:B78"/>
    <mergeCell ref="H77:K77"/>
    <mergeCell ref="L77:O77"/>
    <mergeCell ref="B170:B171"/>
    <mergeCell ref="H170:K170"/>
    <mergeCell ref="L170:O170"/>
    <mergeCell ref="A23:A24"/>
    <mergeCell ref="B23:B24"/>
    <mergeCell ref="H23:K23"/>
    <mergeCell ref="L23:O23"/>
    <mergeCell ref="A41:A42"/>
    <mergeCell ref="B41:B42"/>
    <mergeCell ref="H41:K41"/>
    <mergeCell ref="L5:O5"/>
    <mergeCell ref="A2:B2"/>
    <mergeCell ref="A5:A6"/>
    <mergeCell ref="B5:B6"/>
    <mergeCell ref="H5:K5"/>
    <mergeCell ref="A187:A188"/>
    <mergeCell ref="B187:B188"/>
    <mergeCell ref="H187:K187"/>
    <mergeCell ref="L187:O187"/>
    <mergeCell ref="A170:A171"/>
  </mergeCells>
  <printOptions/>
  <pageMargins left="0.75" right="0.75" top="1" bottom="1" header="0.5" footer="0.5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tabSelected="1" view="pageBreakPreview" zoomScale="50" zoomScaleSheetLayoutView="50" zoomScalePageLayoutView="0" workbookViewId="0" topLeftCell="A234">
      <selection activeCell="A244" sqref="A244"/>
    </sheetView>
  </sheetViews>
  <sheetFormatPr defaultColWidth="9.140625" defaultRowHeight="12.75"/>
  <cols>
    <col min="1" max="1" width="21.421875" style="42" customWidth="1"/>
    <col min="2" max="2" width="81.57421875" style="28" customWidth="1"/>
    <col min="3" max="3" width="18.7109375" style="18" customWidth="1"/>
    <col min="4" max="4" width="23.00390625" style="18" customWidth="1"/>
    <col min="5" max="5" width="19.421875" style="18" customWidth="1"/>
    <col min="6" max="6" width="16.8515625" style="18" customWidth="1"/>
    <col min="7" max="7" width="24.140625" style="18" customWidth="1"/>
    <col min="8" max="8" width="15.7109375" style="42" customWidth="1"/>
    <col min="9" max="9" width="16.28125" style="10" customWidth="1"/>
    <col min="10" max="10" width="20.57421875" style="10" customWidth="1"/>
    <col min="11" max="11" width="15.421875" style="10" customWidth="1"/>
    <col min="12" max="12" width="14.8515625" style="10" customWidth="1"/>
    <col min="13" max="13" width="16.00390625" style="10" customWidth="1"/>
    <col min="14" max="14" width="15.421875" style="10" customWidth="1"/>
    <col min="15" max="15" width="15.7109375" style="10" customWidth="1"/>
    <col min="16" max="16384" width="9.140625" style="10" customWidth="1"/>
  </cols>
  <sheetData>
    <row r="1" spans="1:8" s="7" customFormat="1" ht="21.75" customHeight="1">
      <c r="A1" s="35" t="s">
        <v>8</v>
      </c>
      <c r="C1" s="13"/>
      <c r="D1" s="13"/>
      <c r="E1" s="13"/>
      <c r="F1" s="13"/>
      <c r="G1" s="13"/>
      <c r="H1" s="64"/>
    </row>
    <row r="2" spans="1:8" s="6" customFormat="1" ht="26.25">
      <c r="A2" s="84" t="s">
        <v>65</v>
      </c>
      <c r="B2" s="85"/>
      <c r="C2" s="14"/>
      <c r="D2" s="14"/>
      <c r="E2" s="14"/>
      <c r="F2" s="14"/>
      <c r="G2" s="14"/>
      <c r="H2" s="39"/>
    </row>
    <row r="3" spans="1:8" s="1" customFormat="1" ht="26.25">
      <c r="A3" s="36" t="s">
        <v>9</v>
      </c>
      <c r="B3" s="6"/>
      <c r="C3" s="14"/>
      <c r="D3" s="14"/>
      <c r="E3" s="14"/>
      <c r="F3" s="14"/>
      <c r="G3" s="14"/>
      <c r="H3" s="39"/>
    </row>
    <row r="4" spans="1:8" s="1" customFormat="1" ht="27" thickBot="1">
      <c r="A4" s="36" t="s">
        <v>56</v>
      </c>
      <c r="B4" s="6"/>
      <c r="C4" s="14"/>
      <c r="D4" s="14"/>
      <c r="E4" s="14"/>
      <c r="F4" s="14"/>
      <c r="G4" s="14"/>
      <c r="H4" s="39"/>
    </row>
    <row r="5" spans="1:15" s="2" customFormat="1" ht="37.5" customHeight="1" thickBot="1">
      <c r="A5" s="86" t="s">
        <v>0</v>
      </c>
      <c r="B5" s="88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44" t="s">
        <v>6</v>
      </c>
      <c r="H5" s="81" t="s">
        <v>107</v>
      </c>
      <c r="I5" s="82"/>
      <c r="J5" s="82"/>
      <c r="K5" s="83"/>
      <c r="L5" s="81" t="s">
        <v>108</v>
      </c>
      <c r="M5" s="82"/>
      <c r="N5" s="82"/>
      <c r="O5" s="83"/>
    </row>
    <row r="6" spans="1:15" s="24" customFormat="1" ht="58.5" customHeight="1" thickBot="1">
      <c r="A6" s="87"/>
      <c r="B6" s="89"/>
      <c r="C6" s="3" t="s">
        <v>96</v>
      </c>
      <c r="D6" s="3" t="s">
        <v>96</v>
      </c>
      <c r="E6" s="3" t="s">
        <v>96</v>
      </c>
      <c r="F6" s="3" t="s">
        <v>96</v>
      </c>
      <c r="G6" s="3" t="s">
        <v>96</v>
      </c>
      <c r="H6" s="67" t="s">
        <v>109</v>
      </c>
      <c r="I6" s="8" t="s">
        <v>110</v>
      </c>
      <c r="J6" s="55" t="s">
        <v>111</v>
      </c>
      <c r="K6" s="55" t="s">
        <v>112</v>
      </c>
      <c r="L6" s="8" t="s">
        <v>113</v>
      </c>
      <c r="M6" s="8" t="s">
        <v>114</v>
      </c>
      <c r="N6" s="8" t="s">
        <v>115</v>
      </c>
      <c r="O6" s="8" t="s">
        <v>116</v>
      </c>
    </row>
    <row r="7" spans="1:15" s="24" customFormat="1" ht="39.75" customHeight="1" thickBot="1">
      <c r="A7" s="34">
        <v>7</v>
      </c>
      <c r="B7" s="20" t="s">
        <v>161</v>
      </c>
      <c r="C7" s="21">
        <v>60</v>
      </c>
      <c r="D7" s="21">
        <v>1</v>
      </c>
      <c r="E7" s="21">
        <v>1.2</v>
      </c>
      <c r="F7" s="21">
        <v>4.2</v>
      </c>
      <c r="G7" s="21">
        <v>90</v>
      </c>
      <c r="H7" s="63">
        <v>0.05</v>
      </c>
      <c r="I7" s="56">
        <v>6</v>
      </c>
      <c r="J7" s="57">
        <v>0</v>
      </c>
      <c r="K7" s="57">
        <v>5</v>
      </c>
      <c r="L7" s="56">
        <v>19</v>
      </c>
      <c r="M7" s="56">
        <v>28.5</v>
      </c>
      <c r="N7" s="56">
        <v>11</v>
      </c>
      <c r="O7" s="56">
        <v>0.7</v>
      </c>
    </row>
    <row r="8" spans="1:15" s="22" customFormat="1" ht="39" customHeight="1" thickBot="1">
      <c r="A8" s="34">
        <v>45</v>
      </c>
      <c r="B8" s="20" t="s">
        <v>120</v>
      </c>
      <c r="C8" s="21">
        <v>80</v>
      </c>
      <c r="D8" s="15">
        <v>14.4</v>
      </c>
      <c r="E8" s="15">
        <v>14.2</v>
      </c>
      <c r="F8" s="15">
        <v>12</v>
      </c>
      <c r="G8" s="15">
        <v>252.7</v>
      </c>
      <c r="H8" s="63">
        <v>0.05</v>
      </c>
      <c r="I8" s="56">
        <v>0.19</v>
      </c>
      <c r="J8" s="57">
        <v>0</v>
      </c>
      <c r="K8" s="57">
        <v>0</v>
      </c>
      <c r="L8" s="56">
        <v>91.52</v>
      </c>
      <c r="M8" s="56">
        <v>137.3</v>
      </c>
      <c r="N8" s="56">
        <v>12.75</v>
      </c>
      <c r="O8" s="56">
        <v>1.11</v>
      </c>
    </row>
    <row r="9" spans="1:15" s="14" customFormat="1" ht="39.75" customHeight="1" thickBot="1">
      <c r="A9" s="34">
        <v>102</v>
      </c>
      <c r="B9" s="20" t="s">
        <v>59</v>
      </c>
      <c r="C9" s="21">
        <v>200</v>
      </c>
      <c r="D9" s="15">
        <v>3.6</v>
      </c>
      <c r="E9" s="15">
        <v>2.5</v>
      </c>
      <c r="F9" s="15">
        <v>15.6</v>
      </c>
      <c r="G9" s="15">
        <v>148.2</v>
      </c>
      <c r="H9" s="63">
        <v>0.03</v>
      </c>
      <c r="I9" s="56">
        <v>0.98</v>
      </c>
      <c r="J9" s="57">
        <v>0.03</v>
      </c>
      <c r="K9" s="57">
        <v>0</v>
      </c>
      <c r="L9" s="56">
        <v>90.8</v>
      </c>
      <c r="M9" s="56">
        <v>136.2</v>
      </c>
      <c r="N9" s="56">
        <v>90.8</v>
      </c>
      <c r="O9" s="56">
        <v>0.37</v>
      </c>
    </row>
    <row r="10" spans="1:15" s="1" customFormat="1" ht="37.5" customHeight="1" thickBot="1">
      <c r="A10" s="34">
        <v>110</v>
      </c>
      <c r="B10" s="20" t="s">
        <v>49</v>
      </c>
      <c r="C10" s="23">
        <v>50</v>
      </c>
      <c r="D10" s="16">
        <v>4</v>
      </c>
      <c r="E10" s="16">
        <v>0.5</v>
      </c>
      <c r="F10" s="16">
        <v>24.5</v>
      </c>
      <c r="G10" s="16">
        <v>119</v>
      </c>
      <c r="H10" s="63">
        <v>0.02</v>
      </c>
      <c r="I10" s="56">
        <v>0</v>
      </c>
      <c r="J10" s="57">
        <v>0</v>
      </c>
      <c r="K10" s="57">
        <v>0.02</v>
      </c>
      <c r="L10" s="56">
        <v>19.45</v>
      </c>
      <c r="M10" s="56">
        <v>29.18</v>
      </c>
      <c r="N10" s="56">
        <v>10.44</v>
      </c>
      <c r="O10" s="56">
        <v>0.8</v>
      </c>
    </row>
    <row r="11" spans="1:15" s="22" customFormat="1" ht="36.75" customHeight="1" thickBot="1">
      <c r="A11" s="34"/>
      <c r="B11" s="19" t="s">
        <v>7</v>
      </c>
      <c r="C11" s="21"/>
      <c r="D11" s="15">
        <f aca="true" t="shared" si="0" ref="D11:I11">SUM(D7,D8,D9,D10)</f>
        <v>23</v>
      </c>
      <c r="E11" s="15">
        <f t="shared" si="0"/>
        <v>18.4</v>
      </c>
      <c r="F11" s="15">
        <f t="shared" si="0"/>
        <v>56.3</v>
      </c>
      <c r="G11" s="15">
        <f t="shared" si="0"/>
        <v>609.9</v>
      </c>
      <c r="H11" s="68">
        <f t="shared" si="0"/>
        <v>0.15</v>
      </c>
      <c r="I11" s="58">
        <f t="shared" si="0"/>
        <v>7.17</v>
      </c>
      <c r="J11" s="59">
        <f>SUM(J8:J10)</f>
        <v>0.03</v>
      </c>
      <c r="K11" s="59">
        <f>SUM(K7,K8,K9,K10)</f>
        <v>5.02</v>
      </c>
      <c r="L11" s="58">
        <f>SUM(L7,L8,L9,L10)</f>
        <v>220.76999999999998</v>
      </c>
      <c r="M11" s="58">
        <f>SUM(M7,M8,M9,M10)</f>
        <v>331.18</v>
      </c>
      <c r="N11" s="58">
        <f>SUM(N7,N8,N9,N10)</f>
        <v>124.99</v>
      </c>
      <c r="O11" s="58">
        <f>SUM(O7,O8,O9,O10)</f>
        <v>2.9800000000000004</v>
      </c>
    </row>
    <row r="12" spans="1:15" s="22" customFormat="1" ht="36.75" customHeight="1" thickBot="1">
      <c r="A12" s="72" t="s">
        <v>55</v>
      </c>
      <c r="B12" s="19"/>
      <c r="C12" s="21"/>
      <c r="D12" s="15"/>
      <c r="E12" s="15"/>
      <c r="F12" s="15"/>
      <c r="G12" s="15"/>
      <c r="H12" s="68"/>
      <c r="I12" s="58"/>
      <c r="J12" s="59"/>
      <c r="K12" s="59"/>
      <c r="L12" s="58"/>
      <c r="M12" s="58"/>
      <c r="N12" s="58"/>
      <c r="O12" s="58"/>
    </row>
    <row r="13" spans="1:15" s="1" customFormat="1" ht="44.25" customHeight="1" thickBot="1">
      <c r="A13" s="34">
        <v>19</v>
      </c>
      <c r="B13" s="9" t="s">
        <v>100</v>
      </c>
      <c r="C13" s="21">
        <v>60</v>
      </c>
      <c r="D13" s="15">
        <v>0.85</v>
      </c>
      <c r="E13" s="15">
        <v>1.5</v>
      </c>
      <c r="F13" s="15">
        <v>17.8</v>
      </c>
      <c r="G13" s="15">
        <v>44</v>
      </c>
      <c r="H13" s="63">
        <v>0.01</v>
      </c>
      <c r="I13" s="56">
        <v>0.1</v>
      </c>
      <c r="J13" s="57">
        <v>0.65</v>
      </c>
      <c r="K13" s="57">
        <v>0.32</v>
      </c>
      <c r="L13" s="56">
        <v>15.35</v>
      </c>
      <c r="M13" s="56">
        <v>23</v>
      </c>
      <c r="N13" s="56">
        <v>19.32</v>
      </c>
      <c r="O13" s="56">
        <v>0.29</v>
      </c>
    </row>
    <row r="14" spans="1:15" s="1" customFormat="1" ht="55.5" customHeight="1" thickBot="1">
      <c r="A14" s="34">
        <v>27</v>
      </c>
      <c r="B14" s="9" t="s">
        <v>34</v>
      </c>
      <c r="C14" s="21" t="s">
        <v>22</v>
      </c>
      <c r="D14" s="15">
        <v>2</v>
      </c>
      <c r="E14" s="15">
        <v>6</v>
      </c>
      <c r="F14" s="15">
        <v>6.3</v>
      </c>
      <c r="G14" s="15">
        <v>112.5</v>
      </c>
      <c r="H14" s="63">
        <v>0.016</v>
      </c>
      <c r="I14" s="56">
        <v>17.45</v>
      </c>
      <c r="J14" s="57">
        <v>1.7</v>
      </c>
      <c r="K14" s="57">
        <v>0.2</v>
      </c>
      <c r="L14" s="56">
        <v>242.78</v>
      </c>
      <c r="M14" s="56">
        <v>364.1</v>
      </c>
      <c r="N14" s="56">
        <v>16.8</v>
      </c>
      <c r="O14" s="56">
        <v>0.58</v>
      </c>
    </row>
    <row r="15" spans="1:15" s="1" customFormat="1" ht="45.75" customHeight="1" thickBot="1">
      <c r="A15" s="34">
        <v>42</v>
      </c>
      <c r="B15" s="29" t="s">
        <v>162</v>
      </c>
      <c r="C15" s="21" t="s">
        <v>99</v>
      </c>
      <c r="D15" s="15">
        <v>12.6</v>
      </c>
      <c r="E15" s="15">
        <v>18.2</v>
      </c>
      <c r="F15" s="15">
        <v>35</v>
      </c>
      <c r="G15" s="15">
        <v>271.5</v>
      </c>
      <c r="H15" s="63">
        <v>0.04</v>
      </c>
      <c r="I15" s="56">
        <v>0.31</v>
      </c>
      <c r="J15" s="57">
        <v>0</v>
      </c>
      <c r="K15" s="57">
        <v>0</v>
      </c>
      <c r="L15" s="56">
        <v>82.46</v>
      </c>
      <c r="M15" s="56">
        <v>123.7</v>
      </c>
      <c r="N15" s="56">
        <v>17.59</v>
      </c>
      <c r="O15" s="56">
        <v>1.83</v>
      </c>
    </row>
    <row r="16" spans="1:15" s="1" customFormat="1" ht="45.75" customHeight="1" thickBot="1">
      <c r="A16" s="34">
        <v>69</v>
      </c>
      <c r="B16" s="20" t="s">
        <v>66</v>
      </c>
      <c r="C16" s="21" t="s">
        <v>36</v>
      </c>
      <c r="D16" s="15">
        <v>6.05</v>
      </c>
      <c r="E16" s="15">
        <v>3.6</v>
      </c>
      <c r="F16" s="15">
        <v>28.4</v>
      </c>
      <c r="G16" s="15">
        <v>180.1</v>
      </c>
      <c r="H16" s="63">
        <v>0.06</v>
      </c>
      <c r="I16" s="56">
        <v>0</v>
      </c>
      <c r="J16" s="57">
        <v>0</v>
      </c>
      <c r="K16" s="57">
        <v>2.1</v>
      </c>
      <c r="L16" s="56">
        <v>70.8</v>
      </c>
      <c r="M16" s="56">
        <v>106.2</v>
      </c>
      <c r="N16" s="56">
        <v>5.6</v>
      </c>
      <c r="O16" s="56">
        <v>0.28</v>
      </c>
    </row>
    <row r="17" spans="1:15" s="1" customFormat="1" ht="38.25" customHeight="1" thickBot="1">
      <c r="A17" s="34"/>
      <c r="B17" s="20" t="s">
        <v>42</v>
      </c>
      <c r="C17" s="21">
        <v>100</v>
      </c>
      <c r="D17" s="15">
        <v>1</v>
      </c>
      <c r="E17" s="15">
        <v>0</v>
      </c>
      <c r="F17" s="15">
        <v>8</v>
      </c>
      <c r="G17" s="15">
        <v>40</v>
      </c>
      <c r="H17" s="69">
        <v>0.04</v>
      </c>
      <c r="I17" s="56">
        <v>6.69</v>
      </c>
      <c r="J17" s="57">
        <v>0</v>
      </c>
      <c r="K17" s="57">
        <v>0</v>
      </c>
      <c r="L17" s="56">
        <v>16.48</v>
      </c>
      <c r="M17" s="56">
        <v>24.7</v>
      </c>
      <c r="N17" s="56">
        <v>0</v>
      </c>
      <c r="O17" s="56">
        <v>0.206</v>
      </c>
    </row>
    <row r="18" spans="1:15" ht="60" customHeight="1" thickBot="1">
      <c r="A18" s="48">
        <v>89</v>
      </c>
      <c r="B18" s="49" t="s">
        <v>88</v>
      </c>
      <c r="C18" s="50">
        <v>200</v>
      </c>
      <c r="D18" s="16">
        <v>0.4</v>
      </c>
      <c r="E18" s="16">
        <v>0</v>
      </c>
      <c r="F18" s="16">
        <v>30.6</v>
      </c>
      <c r="G18" s="16">
        <v>142</v>
      </c>
      <c r="H18" s="63">
        <v>0.06</v>
      </c>
      <c r="I18" s="56">
        <v>5</v>
      </c>
      <c r="J18" s="57">
        <v>0</v>
      </c>
      <c r="K18" s="57">
        <v>0</v>
      </c>
      <c r="L18" s="56">
        <v>4.5</v>
      </c>
      <c r="M18" s="56">
        <v>6.8</v>
      </c>
      <c r="N18" s="56">
        <v>1</v>
      </c>
      <c r="O18" s="56">
        <v>0.15</v>
      </c>
    </row>
    <row r="19" spans="1:15" s="1" customFormat="1" ht="42" customHeight="1" thickBot="1">
      <c r="A19" s="34" t="s">
        <v>163</v>
      </c>
      <c r="B19" s="20" t="s">
        <v>37</v>
      </c>
      <c r="C19" s="21">
        <v>32.5</v>
      </c>
      <c r="D19" s="15">
        <v>2.3</v>
      </c>
      <c r="E19" s="15">
        <v>0.3</v>
      </c>
      <c r="F19" s="15">
        <v>11.05</v>
      </c>
      <c r="G19" s="15">
        <v>58.8</v>
      </c>
      <c r="H19" s="63">
        <v>0.03</v>
      </c>
      <c r="I19" s="56">
        <v>0</v>
      </c>
      <c r="J19" s="57">
        <v>0</v>
      </c>
      <c r="K19" s="57">
        <v>0</v>
      </c>
      <c r="L19" s="56">
        <v>21.1</v>
      </c>
      <c r="M19" s="56">
        <v>31.7</v>
      </c>
      <c r="N19" s="56">
        <v>18.85</v>
      </c>
      <c r="O19" s="56">
        <v>1.46</v>
      </c>
    </row>
    <row r="20" spans="1:15" s="1" customFormat="1" ht="43.5" customHeight="1" thickBot="1">
      <c r="A20" s="34"/>
      <c r="B20" s="19" t="s">
        <v>7</v>
      </c>
      <c r="C20" s="21"/>
      <c r="D20" s="15">
        <f aca="true" t="shared" si="1" ref="D20:M20">SUM(D13,D14,D15,D16,D17,D18,D19)</f>
        <v>25.2</v>
      </c>
      <c r="E20" s="15">
        <f t="shared" si="1"/>
        <v>29.6</v>
      </c>
      <c r="F20" s="15">
        <f t="shared" si="1"/>
        <v>137.15</v>
      </c>
      <c r="G20" s="15">
        <f t="shared" si="1"/>
        <v>848.9</v>
      </c>
      <c r="H20" s="70">
        <f t="shared" si="1"/>
        <v>0.256</v>
      </c>
      <c r="I20" s="62">
        <f t="shared" si="1"/>
        <v>29.55</v>
      </c>
      <c r="J20" s="62">
        <f t="shared" si="1"/>
        <v>2.35</v>
      </c>
      <c r="K20" s="62">
        <f t="shared" si="1"/>
        <v>2.62</v>
      </c>
      <c r="L20" s="62">
        <f t="shared" si="1"/>
        <v>453.47</v>
      </c>
      <c r="M20" s="62">
        <f t="shared" si="1"/>
        <v>680.2</v>
      </c>
      <c r="N20" s="62">
        <f>SUM(N13:N19)</f>
        <v>79.16000000000001</v>
      </c>
      <c r="O20" s="62">
        <f>SUM(O13:O19)</f>
        <v>4.796</v>
      </c>
    </row>
    <row r="21" spans="1:15" s="1" customFormat="1" ht="44.25" customHeight="1" thickBot="1">
      <c r="A21" s="34"/>
      <c r="B21" s="19" t="s">
        <v>23</v>
      </c>
      <c r="C21" s="21"/>
      <c r="D21" s="15">
        <f aca="true" t="shared" si="2" ref="D21:M21">SUM(D11,D20)</f>
        <v>48.2</v>
      </c>
      <c r="E21" s="15">
        <f t="shared" si="2"/>
        <v>48</v>
      </c>
      <c r="F21" s="15">
        <f t="shared" si="2"/>
        <v>193.45</v>
      </c>
      <c r="G21" s="15">
        <f t="shared" si="2"/>
        <v>1458.8</v>
      </c>
      <c r="H21" s="70">
        <f t="shared" si="2"/>
        <v>0.406</v>
      </c>
      <c r="I21" s="62">
        <f t="shared" si="2"/>
        <v>36.72</v>
      </c>
      <c r="J21" s="62">
        <f t="shared" si="2"/>
        <v>2.38</v>
      </c>
      <c r="K21" s="62">
        <f t="shared" si="2"/>
        <v>7.64</v>
      </c>
      <c r="L21" s="62">
        <f t="shared" si="2"/>
        <v>674.24</v>
      </c>
      <c r="M21" s="62">
        <f t="shared" si="2"/>
        <v>1011.3800000000001</v>
      </c>
      <c r="N21" s="62">
        <f>SUM(N11,N20)</f>
        <v>204.15</v>
      </c>
      <c r="O21" s="62">
        <f>SUM(O11,O20)</f>
        <v>7.776000000000001</v>
      </c>
    </row>
    <row r="22" spans="1:15" s="1" customFormat="1" ht="99.75" customHeight="1">
      <c r="A22" s="51"/>
      <c r="B22" s="52"/>
      <c r="C22" s="53"/>
      <c r="D22" s="54"/>
      <c r="E22" s="54"/>
      <c r="F22" s="54"/>
      <c r="G22" s="54"/>
      <c r="H22" s="73"/>
      <c r="I22" s="74"/>
      <c r="J22" s="74"/>
      <c r="K22" s="74"/>
      <c r="L22" s="74"/>
      <c r="M22" s="74"/>
      <c r="N22" s="74"/>
      <c r="O22" s="74"/>
    </row>
    <row r="23" spans="2:15" s="1" customFormat="1" ht="323.25" customHeight="1">
      <c r="B23" s="52"/>
      <c r="C23" s="53"/>
      <c r="D23" s="54"/>
      <c r="E23" s="54"/>
      <c r="F23" s="54"/>
      <c r="G23" s="54"/>
      <c r="H23" s="73"/>
      <c r="I23" s="74"/>
      <c r="J23" s="74"/>
      <c r="K23" s="74"/>
      <c r="L23" s="74"/>
      <c r="M23" s="74"/>
      <c r="N23" s="74"/>
      <c r="O23" s="74"/>
    </row>
    <row r="24" spans="1:15" s="1" customFormat="1" ht="68.25" customHeight="1">
      <c r="A24" s="36" t="s">
        <v>11</v>
      </c>
      <c r="B24" s="52"/>
      <c r="C24" s="53"/>
      <c r="D24" s="54"/>
      <c r="E24" s="54"/>
      <c r="F24" s="54"/>
      <c r="G24" s="54"/>
      <c r="H24" s="73"/>
      <c r="I24" s="74"/>
      <c r="J24" s="74"/>
      <c r="K24" s="74"/>
      <c r="L24" s="74"/>
      <c r="M24" s="74"/>
      <c r="N24" s="74"/>
      <c r="O24" s="74"/>
    </row>
    <row r="25" spans="1:8" s="1" customFormat="1" ht="63" customHeight="1" thickBot="1">
      <c r="A25" s="36" t="s">
        <v>56</v>
      </c>
      <c r="B25" s="6"/>
      <c r="C25" s="14"/>
      <c r="D25" s="14"/>
      <c r="E25" s="14"/>
      <c r="F25" s="14"/>
      <c r="G25" s="14"/>
      <c r="H25" s="39"/>
    </row>
    <row r="26" spans="1:15" s="2" customFormat="1" ht="42.75" customHeight="1" thickBot="1">
      <c r="A26" s="86" t="s">
        <v>0</v>
      </c>
      <c r="B26" s="88" t="s">
        <v>1</v>
      </c>
      <c r="C26" s="12" t="s">
        <v>2</v>
      </c>
      <c r="D26" s="12" t="s">
        <v>3</v>
      </c>
      <c r="E26" s="12" t="s">
        <v>4</v>
      </c>
      <c r="F26" s="12" t="s">
        <v>5</v>
      </c>
      <c r="G26" s="44" t="s">
        <v>6</v>
      </c>
      <c r="H26" s="81" t="s">
        <v>107</v>
      </c>
      <c r="I26" s="82"/>
      <c r="J26" s="82"/>
      <c r="K26" s="83"/>
      <c r="L26" s="81" t="s">
        <v>108</v>
      </c>
      <c r="M26" s="82"/>
      <c r="N26" s="82"/>
      <c r="O26" s="83"/>
    </row>
    <row r="27" spans="1:15" s="24" customFormat="1" ht="54" customHeight="1" thickBot="1">
      <c r="A27" s="87"/>
      <c r="B27" s="89"/>
      <c r="C27" s="3" t="s">
        <v>96</v>
      </c>
      <c r="D27" s="3" t="s">
        <v>96</v>
      </c>
      <c r="E27" s="3" t="s">
        <v>96</v>
      </c>
      <c r="F27" s="3" t="s">
        <v>96</v>
      </c>
      <c r="G27" s="3" t="s">
        <v>96</v>
      </c>
      <c r="H27" s="67" t="s">
        <v>109</v>
      </c>
      <c r="I27" s="8" t="s">
        <v>110</v>
      </c>
      <c r="J27" s="55" t="s">
        <v>111</v>
      </c>
      <c r="K27" s="55" t="s">
        <v>112</v>
      </c>
      <c r="L27" s="8" t="s">
        <v>113</v>
      </c>
      <c r="M27" s="8" t="s">
        <v>114</v>
      </c>
      <c r="N27" s="8" t="s">
        <v>115</v>
      </c>
      <c r="O27" s="8" t="s">
        <v>116</v>
      </c>
    </row>
    <row r="28" spans="1:15" s="14" customFormat="1" ht="58.5" customHeight="1" thickBot="1">
      <c r="A28" s="34">
        <v>61</v>
      </c>
      <c r="B28" s="20" t="s">
        <v>31</v>
      </c>
      <c r="C28" s="21" t="s">
        <v>36</v>
      </c>
      <c r="D28" s="15">
        <v>3.96</v>
      </c>
      <c r="E28" s="15">
        <v>8.06</v>
      </c>
      <c r="F28" s="15">
        <v>25.85</v>
      </c>
      <c r="G28" s="15">
        <v>188.55</v>
      </c>
      <c r="H28" s="69">
        <v>0.07</v>
      </c>
      <c r="I28" s="56">
        <v>0.67</v>
      </c>
      <c r="J28" s="57">
        <v>0.75</v>
      </c>
      <c r="K28" s="57">
        <v>0</v>
      </c>
      <c r="L28" s="56">
        <v>139.4</v>
      </c>
      <c r="M28" s="56">
        <v>209.1</v>
      </c>
      <c r="N28" s="56">
        <v>27.93</v>
      </c>
      <c r="O28" s="56">
        <v>0.54</v>
      </c>
    </row>
    <row r="29" spans="1:15" s="14" customFormat="1" ht="40.5" customHeight="1" thickBot="1">
      <c r="A29" s="34">
        <v>3</v>
      </c>
      <c r="B29" s="20" t="s">
        <v>58</v>
      </c>
      <c r="C29" s="25" t="s">
        <v>70</v>
      </c>
      <c r="D29" s="15">
        <v>7.8</v>
      </c>
      <c r="E29" s="15">
        <v>4.2</v>
      </c>
      <c r="F29" s="15">
        <v>19.6</v>
      </c>
      <c r="G29" s="15">
        <v>167.2</v>
      </c>
      <c r="H29" s="69">
        <v>0.04</v>
      </c>
      <c r="I29" s="56">
        <v>0.12</v>
      </c>
      <c r="J29" s="57">
        <v>0.04</v>
      </c>
      <c r="K29" s="57">
        <v>0.06</v>
      </c>
      <c r="L29" s="56">
        <v>81.88</v>
      </c>
      <c r="M29" s="56">
        <v>122.8</v>
      </c>
      <c r="N29" s="56">
        <v>4.95</v>
      </c>
      <c r="O29" s="56">
        <v>0.35</v>
      </c>
    </row>
    <row r="30" spans="1:15" s="1" customFormat="1" ht="30" customHeight="1" thickBot="1">
      <c r="A30" s="34">
        <v>110</v>
      </c>
      <c r="B30" s="20" t="s">
        <v>49</v>
      </c>
      <c r="C30" s="23">
        <v>50</v>
      </c>
      <c r="D30" s="16">
        <v>4</v>
      </c>
      <c r="E30" s="16">
        <v>0.5</v>
      </c>
      <c r="F30" s="16">
        <v>24.5</v>
      </c>
      <c r="G30" s="16">
        <v>119</v>
      </c>
      <c r="H30" s="63">
        <v>0.02</v>
      </c>
      <c r="I30" s="56">
        <v>0</v>
      </c>
      <c r="J30" s="57">
        <v>0</v>
      </c>
      <c r="K30" s="57">
        <v>0.02</v>
      </c>
      <c r="L30" s="56">
        <v>19.45</v>
      </c>
      <c r="M30" s="56">
        <v>29.18</v>
      </c>
      <c r="N30" s="56">
        <v>10.44</v>
      </c>
      <c r="O30" s="56">
        <v>0.8</v>
      </c>
    </row>
    <row r="31" spans="1:15" s="14" customFormat="1" ht="36.75" customHeight="1" thickBot="1">
      <c r="A31" s="34">
        <v>98</v>
      </c>
      <c r="B31" s="20" t="s">
        <v>89</v>
      </c>
      <c r="C31" s="21" t="s">
        <v>52</v>
      </c>
      <c r="D31" s="15">
        <v>1.7</v>
      </c>
      <c r="E31" s="15">
        <v>1.55</v>
      </c>
      <c r="F31" s="15">
        <v>17.54</v>
      </c>
      <c r="G31" s="15">
        <v>87.3</v>
      </c>
      <c r="H31" s="63">
        <v>0.08</v>
      </c>
      <c r="I31" s="56">
        <v>0.04</v>
      </c>
      <c r="J31" s="57">
        <v>0</v>
      </c>
      <c r="K31" s="57">
        <v>0</v>
      </c>
      <c r="L31" s="56">
        <v>30.15</v>
      </c>
      <c r="M31" s="56">
        <v>45.23</v>
      </c>
      <c r="N31" s="56">
        <v>3.5</v>
      </c>
      <c r="O31" s="56">
        <v>0.04</v>
      </c>
    </row>
    <row r="32" spans="1:15" s="22" customFormat="1" ht="34.5" customHeight="1" thickBot="1">
      <c r="A32" s="34"/>
      <c r="B32" s="19" t="s">
        <v>7</v>
      </c>
      <c r="C32" s="21"/>
      <c r="D32" s="15">
        <f aca="true" t="shared" si="3" ref="D32:O32">SUM(D28:D31)</f>
        <v>17.46</v>
      </c>
      <c r="E32" s="15">
        <f t="shared" si="3"/>
        <v>14.310000000000002</v>
      </c>
      <c r="F32" s="15">
        <f t="shared" si="3"/>
        <v>87.49000000000001</v>
      </c>
      <c r="G32" s="15">
        <f t="shared" si="3"/>
        <v>562.05</v>
      </c>
      <c r="H32" s="63">
        <f t="shared" si="3"/>
        <v>0.21000000000000002</v>
      </c>
      <c r="I32" s="56">
        <f t="shared" si="3"/>
        <v>0.8300000000000001</v>
      </c>
      <c r="J32" s="57">
        <f t="shared" si="3"/>
        <v>0.79</v>
      </c>
      <c r="K32" s="57">
        <f t="shared" si="3"/>
        <v>0.08</v>
      </c>
      <c r="L32" s="56">
        <f t="shared" si="3"/>
        <v>270.88</v>
      </c>
      <c r="M32" s="56">
        <f t="shared" si="3"/>
        <v>406.31</v>
      </c>
      <c r="N32" s="56">
        <f t="shared" si="3"/>
        <v>46.82</v>
      </c>
      <c r="O32" s="56">
        <f t="shared" si="3"/>
        <v>1.73</v>
      </c>
    </row>
    <row r="33" spans="1:15" s="1" customFormat="1" ht="37.5" customHeight="1" thickBot="1">
      <c r="A33" s="37" t="s">
        <v>55</v>
      </c>
      <c r="B33" s="19"/>
      <c r="C33" s="8"/>
      <c r="D33" s="8"/>
      <c r="E33" s="8"/>
      <c r="F33" s="8"/>
      <c r="G33" s="8"/>
      <c r="H33" s="67"/>
      <c r="I33" s="8"/>
      <c r="J33" s="8"/>
      <c r="K33" s="8"/>
      <c r="L33" s="8"/>
      <c r="M33" s="8"/>
      <c r="N33" s="8"/>
      <c r="O33" s="8"/>
    </row>
    <row r="34" spans="1:15" s="1" customFormat="1" ht="40.5" customHeight="1" thickBot="1">
      <c r="A34" s="34">
        <v>21</v>
      </c>
      <c r="B34" s="20" t="s">
        <v>26</v>
      </c>
      <c r="C34" s="21">
        <v>80</v>
      </c>
      <c r="D34" s="15">
        <v>0.88</v>
      </c>
      <c r="E34" s="15">
        <v>0.16</v>
      </c>
      <c r="F34" s="15">
        <v>3.04</v>
      </c>
      <c r="G34" s="15">
        <v>18.4</v>
      </c>
      <c r="H34" s="63">
        <v>0.01</v>
      </c>
      <c r="I34" s="56">
        <v>0.1</v>
      </c>
      <c r="J34" s="57">
        <v>0.65</v>
      </c>
      <c r="K34" s="57">
        <v>0.32</v>
      </c>
      <c r="L34" s="56">
        <v>15.35</v>
      </c>
      <c r="M34" s="56">
        <v>23.02</v>
      </c>
      <c r="N34" s="56">
        <v>19.32</v>
      </c>
      <c r="O34" s="56">
        <v>0.29</v>
      </c>
    </row>
    <row r="35" spans="1:15" s="1" customFormat="1" ht="54.75" customHeight="1" thickBot="1">
      <c r="A35" s="38">
        <v>26</v>
      </c>
      <c r="B35" s="30" t="s">
        <v>121</v>
      </c>
      <c r="C35" s="31" t="s">
        <v>67</v>
      </c>
      <c r="D35" s="31">
        <v>7.9</v>
      </c>
      <c r="E35" s="31">
        <v>10.8</v>
      </c>
      <c r="F35" s="31">
        <v>11.6</v>
      </c>
      <c r="G35" s="31">
        <v>227</v>
      </c>
      <c r="H35" s="63">
        <v>0.05</v>
      </c>
      <c r="I35" s="56">
        <v>4</v>
      </c>
      <c r="J35" s="57">
        <v>4</v>
      </c>
      <c r="K35" s="57">
        <v>0.4</v>
      </c>
      <c r="L35" s="56">
        <v>47.3</v>
      </c>
      <c r="M35" s="56">
        <v>70.95</v>
      </c>
      <c r="N35" s="56">
        <v>13.1</v>
      </c>
      <c r="O35" s="56">
        <v>0.7</v>
      </c>
    </row>
    <row r="36" spans="1:15" s="1" customFormat="1" ht="32.25" customHeight="1" thickBot="1">
      <c r="A36" s="38">
        <v>58</v>
      </c>
      <c r="B36" s="30" t="s">
        <v>68</v>
      </c>
      <c r="C36" s="31">
        <v>80</v>
      </c>
      <c r="D36" s="32">
        <v>9.6</v>
      </c>
      <c r="E36" s="31">
        <v>11.7</v>
      </c>
      <c r="F36" s="31">
        <v>35.3</v>
      </c>
      <c r="G36" s="31">
        <v>155.3</v>
      </c>
      <c r="H36" s="69">
        <v>0.07</v>
      </c>
      <c r="I36" s="56">
        <v>0.31</v>
      </c>
      <c r="J36" s="57">
        <v>0</v>
      </c>
      <c r="K36" s="57">
        <v>0.4</v>
      </c>
      <c r="L36" s="56">
        <v>127.63</v>
      </c>
      <c r="M36" s="56">
        <v>191.45</v>
      </c>
      <c r="N36" s="56">
        <v>14.33</v>
      </c>
      <c r="O36" s="56">
        <v>0.3</v>
      </c>
    </row>
    <row r="37" spans="1:15" s="1" customFormat="1" ht="34.5" customHeight="1" thickBot="1">
      <c r="A37" s="34">
        <v>65</v>
      </c>
      <c r="B37" s="29" t="s">
        <v>69</v>
      </c>
      <c r="C37" s="21" t="s">
        <v>36</v>
      </c>
      <c r="D37" s="15">
        <v>3.1</v>
      </c>
      <c r="E37" s="15">
        <v>7.4</v>
      </c>
      <c r="F37" s="15">
        <v>14.8</v>
      </c>
      <c r="G37" s="15">
        <v>114.4</v>
      </c>
      <c r="H37" s="69">
        <v>0.07</v>
      </c>
      <c r="I37" s="56">
        <v>2.09</v>
      </c>
      <c r="J37" s="57">
        <v>0.02</v>
      </c>
      <c r="K37" s="57">
        <v>0.1</v>
      </c>
      <c r="L37" s="56">
        <v>54.67</v>
      </c>
      <c r="M37" s="56">
        <v>82</v>
      </c>
      <c r="N37" s="56">
        <v>15.56</v>
      </c>
      <c r="O37" s="56">
        <v>0.49</v>
      </c>
    </row>
    <row r="38" spans="1:15" s="1" customFormat="1" ht="36.75" customHeight="1" thickBot="1">
      <c r="A38" s="34"/>
      <c r="B38" s="9" t="s">
        <v>90</v>
      </c>
      <c r="C38" s="23">
        <v>75</v>
      </c>
      <c r="D38" s="16">
        <v>0</v>
      </c>
      <c r="E38" s="16">
        <v>0</v>
      </c>
      <c r="F38" s="16">
        <v>25.6</v>
      </c>
      <c r="G38" s="16">
        <v>101.7</v>
      </c>
      <c r="H38" s="69">
        <v>0.03</v>
      </c>
      <c r="I38" s="56">
        <v>28.1</v>
      </c>
      <c r="J38" s="57">
        <v>36</v>
      </c>
      <c r="K38" s="57">
        <v>1.4</v>
      </c>
      <c r="L38" s="56">
        <v>39.4</v>
      </c>
      <c r="M38" s="56">
        <v>59.1</v>
      </c>
      <c r="N38" s="56">
        <v>10.4</v>
      </c>
      <c r="O38" s="56">
        <v>2.6</v>
      </c>
    </row>
    <row r="39" spans="1:15" s="1" customFormat="1" ht="33" customHeight="1" thickBot="1">
      <c r="A39" s="34">
        <v>123</v>
      </c>
      <c r="B39" s="20" t="s">
        <v>98</v>
      </c>
      <c r="C39" s="21">
        <v>200</v>
      </c>
      <c r="D39" s="15">
        <v>7</v>
      </c>
      <c r="E39" s="15">
        <v>2</v>
      </c>
      <c r="F39" s="15">
        <v>18</v>
      </c>
      <c r="G39" s="15">
        <v>149</v>
      </c>
      <c r="H39" s="69">
        <v>0.03</v>
      </c>
      <c r="I39" s="56">
        <v>0.6</v>
      </c>
      <c r="J39" s="57">
        <v>30</v>
      </c>
      <c r="K39" s="57">
        <v>0</v>
      </c>
      <c r="L39" s="56">
        <v>124</v>
      </c>
      <c r="M39" s="56">
        <v>186</v>
      </c>
      <c r="N39" s="56">
        <v>15</v>
      </c>
      <c r="O39" s="56">
        <v>0.1</v>
      </c>
    </row>
    <row r="40" spans="1:15" s="1" customFormat="1" ht="34.5" customHeight="1" thickBot="1">
      <c r="A40" s="34">
        <v>111</v>
      </c>
      <c r="B40" s="20" t="s">
        <v>37</v>
      </c>
      <c r="C40" s="21">
        <v>32.5</v>
      </c>
      <c r="D40" s="15">
        <v>2.3</v>
      </c>
      <c r="E40" s="15">
        <v>0.3</v>
      </c>
      <c r="F40" s="15">
        <v>11.05</v>
      </c>
      <c r="G40" s="15">
        <v>58.8</v>
      </c>
      <c r="H40" s="63">
        <v>0.03</v>
      </c>
      <c r="I40" s="56">
        <v>0</v>
      </c>
      <c r="J40" s="57">
        <v>0</v>
      </c>
      <c r="K40" s="57">
        <v>0</v>
      </c>
      <c r="L40" s="56">
        <v>21.1</v>
      </c>
      <c r="M40" s="56">
        <v>31.65</v>
      </c>
      <c r="N40" s="56">
        <v>18.85</v>
      </c>
      <c r="O40" s="56">
        <v>1.46</v>
      </c>
    </row>
    <row r="41" spans="1:15" s="1" customFormat="1" ht="42" customHeight="1" thickBot="1">
      <c r="A41" s="34"/>
      <c r="B41" s="19" t="s">
        <v>7</v>
      </c>
      <c r="C41" s="21"/>
      <c r="D41" s="15">
        <f>SUM(D34,D35,D36,D37,D38,D40,D39)</f>
        <v>30.780000000000005</v>
      </c>
      <c r="E41" s="15">
        <f>SUM(E34,E35,E36,E37,E38,E39,E40)</f>
        <v>32.36</v>
      </c>
      <c r="F41" s="15">
        <f>SUM(F34,F35,F36,F37,F38,F39,F40)</f>
        <v>119.39</v>
      </c>
      <c r="G41" s="15">
        <f>SUM(G33:G40)</f>
        <v>824.6</v>
      </c>
      <c r="H41" s="63">
        <f aca="true" t="shared" si="4" ref="H41:O41">SUM(H34:H40)</f>
        <v>0.29000000000000004</v>
      </c>
      <c r="I41" s="56">
        <f t="shared" si="4"/>
        <v>35.2</v>
      </c>
      <c r="J41" s="57">
        <f t="shared" si="4"/>
        <v>70.67</v>
      </c>
      <c r="K41" s="57">
        <f t="shared" si="4"/>
        <v>2.62</v>
      </c>
      <c r="L41" s="56">
        <f t="shared" si="4"/>
        <v>429.45</v>
      </c>
      <c r="M41" s="56">
        <f t="shared" si="4"/>
        <v>644.17</v>
      </c>
      <c r="N41" s="56">
        <f t="shared" si="4"/>
        <v>106.56</v>
      </c>
      <c r="O41" s="56">
        <f t="shared" si="4"/>
        <v>5.9399999999999995</v>
      </c>
    </row>
    <row r="42" spans="1:15" s="1" customFormat="1" ht="42" customHeight="1" thickBot="1">
      <c r="A42" s="34">
        <f>SUM(A32:A41)</f>
        <v>404</v>
      </c>
      <c r="B42" s="19" t="s">
        <v>23</v>
      </c>
      <c r="C42" s="21"/>
      <c r="D42" s="15">
        <f aca="true" t="shared" si="5" ref="D42:O42">SUM(D32,D41)</f>
        <v>48.24000000000001</v>
      </c>
      <c r="E42" s="15">
        <f t="shared" si="5"/>
        <v>46.67</v>
      </c>
      <c r="F42" s="15">
        <f t="shared" si="5"/>
        <v>206.88</v>
      </c>
      <c r="G42" s="15">
        <f t="shared" si="5"/>
        <v>1386.65</v>
      </c>
      <c r="H42" s="63">
        <f t="shared" si="5"/>
        <v>0.5</v>
      </c>
      <c r="I42" s="56">
        <f t="shared" si="5"/>
        <v>36.03</v>
      </c>
      <c r="J42" s="57">
        <f t="shared" si="5"/>
        <v>71.46000000000001</v>
      </c>
      <c r="K42" s="57">
        <f t="shared" si="5"/>
        <v>2.7</v>
      </c>
      <c r="L42" s="56">
        <f t="shared" si="5"/>
        <v>700.3299999999999</v>
      </c>
      <c r="M42" s="56">
        <f t="shared" si="5"/>
        <v>1050.48</v>
      </c>
      <c r="N42" s="56">
        <f t="shared" si="5"/>
        <v>153.38</v>
      </c>
      <c r="O42" s="56">
        <f t="shared" si="5"/>
        <v>7.67</v>
      </c>
    </row>
    <row r="43" spans="1:8" s="1" customFormat="1" ht="285.75" customHeight="1">
      <c r="A43" s="39"/>
      <c r="B43" s="6"/>
      <c r="C43" s="14"/>
      <c r="D43" s="14"/>
      <c r="E43" s="14"/>
      <c r="F43" s="14"/>
      <c r="G43" s="14"/>
      <c r="H43" s="39"/>
    </row>
    <row r="44" spans="1:8" s="1" customFormat="1" ht="201.75" customHeight="1">
      <c r="A44" s="39"/>
      <c r="B44" s="6"/>
      <c r="C44" s="14"/>
      <c r="D44" s="14"/>
      <c r="E44" s="14"/>
      <c r="F44" s="14"/>
      <c r="G44" s="14"/>
      <c r="H44" s="39"/>
    </row>
    <row r="45" spans="1:8" s="1" customFormat="1" ht="38.25" customHeight="1">
      <c r="A45" s="36" t="s">
        <v>12</v>
      </c>
      <c r="B45" s="6"/>
      <c r="C45" s="14"/>
      <c r="D45" s="14"/>
      <c r="E45" s="14"/>
      <c r="F45" s="14"/>
      <c r="G45" s="14"/>
      <c r="H45" s="39"/>
    </row>
    <row r="46" spans="1:8" s="1" customFormat="1" ht="58.5" customHeight="1" thickBot="1">
      <c r="A46" s="36" t="s">
        <v>56</v>
      </c>
      <c r="B46" s="6"/>
      <c r="C46" s="14"/>
      <c r="D46" s="14"/>
      <c r="E46" s="14"/>
      <c r="F46" s="14"/>
      <c r="G46" s="14"/>
      <c r="H46" s="39"/>
    </row>
    <row r="47" spans="1:15" s="2" customFormat="1" ht="34.5" customHeight="1" thickBot="1">
      <c r="A47" s="86" t="s">
        <v>0</v>
      </c>
      <c r="B47" s="88" t="s">
        <v>1</v>
      </c>
      <c r="C47" s="12" t="s">
        <v>2</v>
      </c>
      <c r="D47" s="12" t="s">
        <v>3</v>
      </c>
      <c r="E47" s="12" t="s">
        <v>4</v>
      </c>
      <c r="F47" s="12" t="s">
        <v>5</v>
      </c>
      <c r="G47" s="44" t="s">
        <v>6</v>
      </c>
      <c r="H47" s="81" t="s">
        <v>107</v>
      </c>
      <c r="I47" s="82"/>
      <c r="J47" s="82"/>
      <c r="K47" s="83"/>
      <c r="L47" s="81" t="s">
        <v>108</v>
      </c>
      <c r="M47" s="82"/>
      <c r="N47" s="82"/>
      <c r="O47" s="83"/>
    </row>
    <row r="48" spans="1:15" s="24" customFormat="1" ht="55.5" customHeight="1" thickBot="1">
      <c r="A48" s="87"/>
      <c r="B48" s="89"/>
      <c r="C48" s="3" t="s">
        <v>96</v>
      </c>
      <c r="D48" s="3" t="s">
        <v>96</v>
      </c>
      <c r="E48" s="3" t="s">
        <v>96</v>
      </c>
      <c r="F48" s="3" t="s">
        <v>96</v>
      </c>
      <c r="G48" s="3" t="s">
        <v>96</v>
      </c>
      <c r="H48" s="67" t="s">
        <v>109</v>
      </c>
      <c r="I48" s="8" t="s">
        <v>110</v>
      </c>
      <c r="J48" s="55" t="s">
        <v>111</v>
      </c>
      <c r="K48" s="55" t="s">
        <v>112</v>
      </c>
      <c r="L48" s="8" t="s">
        <v>113</v>
      </c>
      <c r="M48" s="8" t="s">
        <v>114</v>
      </c>
      <c r="N48" s="8" t="s">
        <v>115</v>
      </c>
      <c r="O48" s="8" t="s">
        <v>116</v>
      </c>
    </row>
    <row r="49" spans="1:15" s="22" customFormat="1" ht="39" customHeight="1" thickBot="1">
      <c r="A49" s="34">
        <v>84</v>
      </c>
      <c r="B49" s="29" t="s">
        <v>50</v>
      </c>
      <c r="C49" s="21">
        <v>40</v>
      </c>
      <c r="D49" s="15">
        <v>5.2</v>
      </c>
      <c r="E49" s="15">
        <v>4.8</v>
      </c>
      <c r="F49" s="15">
        <v>0.4</v>
      </c>
      <c r="G49" s="15">
        <v>70</v>
      </c>
      <c r="H49" s="63">
        <v>0.07</v>
      </c>
      <c r="I49" s="56">
        <v>0</v>
      </c>
      <c r="J49" s="57">
        <v>26</v>
      </c>
      <c r="K49" s="57">
        <v>0.6</v>
      </c>
      <c r="L49" s="56">
        <v>75</v>
      </c>
      <c r="M49" s="56">
        <v>112.5</v>
      </c>
      <c r="N49" s="56">
        <v>12</v>
      </c>
      <c r="O49" s="56">
        <v>2.5</v>
      </c>
    </row>
    <row r="50" spans="1:15" s="1" customFormat="1" ht="39.75" customHeight="1" thickBot="1">
      <c r="A50" s="34">
        <v>79</v>
      </c>
      <c r="B50" s="20" t="s">
        <v>40</v>
      </c>
      <c r="C50" s="21" t="s">
        <v>61</v>
      </c>
      <c r="D50" s="15">
        <v>10.9</v>
      </c>
      <c r="E50" s="15">
        <v>16.2</v>
      </c>
      <c r="F50" s="15">
        <v>36.9</v>
      </c>
      <c r="G50" s="15">
        <v>305.8</v>
      </c>
      <c r="H50" s="63">
        <v>0.06</v>
      </c>
      <c r="I50" s="56">
        <v>0.23</v>
      </c>
      <c r="J50" s="57">
        <v>0</v>
      </c>
      <c r="K50" s="57">
        <v>0</v>
      </c>
      <c r="L50" s="56">
        <v>191.6</v>
      </c>
      <c r="M50" s="56">
        <v>287.2</v>
      </c>
      <c r="N50" s="56">
        <v>0</v>
      </c>
      <c r="O50" s="56">
        <v>0.73</v>
      </c>
    </row>
    <row r="51" spans="1:15" s="14" customFormat="1" ht="35.25" customHeight="1" thickBot="1">
      <c r="A51" s="34">
        <v>100</v>
      </c>
      <c r="B51" s="20" t="s">
        <v>91</v>
      </c>
      <c r="C51" s="21">
        <v>200</v>
      </c>
      <c r="D51" s="15">
        <v>2.4</v>
      </c>
      <c r="E51" s="15">
        <v>2.5</v>
      </c>
      <c r="F51" s="15">
        <v>31.8</v>
      </c>
      <c r="G51" s="15">
        <v>156</v>
      </c>
      <c r="H51" s="63">
        <v>0.01</v>
      </c>
      <c r="I51" s="56">
        <v>0.3</v>
      </c>
      <c r="J51" s="57">
        <v>6</v>
      </c>
      <c r="K51" s="57">
        <v>0.03</v>
      </c>
      <c r="L51" s="56">
        <v>60</v>
      </c>
      <c r="M51" s="56">
        <v>90</v>
      </c>
      <c r="N51" s="56">
        <v>10.7</v>
      </c>
      <c r="O51" s="56">
        <v>0.2</v>
      </c>
    </row>
    <row r="52" spans="1:15" s="14" customFormat="1" ht="39" customHeight="1" thickBot="1">
      <c r="A52" s="34">
        <v>110</v>
      </c>
      <c r="B52" s="20" t="s">
        <v>49</v>
      </c>
      <c r="C52" s="21">
        <v>30</v>
      </c>
      <c r="D52" s="15">
        <v>2.4</v>
      </c>
      <c r="E52" s="15">
        <v>0.3</v>
      </c>
      <c r="F52" s="15">
        <v>14.7</v>
      </c>
      <c r="G52" s="15">
        <v>71.4</v>
      </c>
      <c r="H52" s="63">
        <v>0.02</v>
      </c>
      <c r="I52" s="56">
        <v>0</v>
      </c>
      <c r="J52" s="57">
        <v>0</v>
      </c>
      <c r="K52" s="57">
        <v>0.02</v>
      </c>
      <c r="L52" s="56">
        <v>11.67</v>
      </c>
      <c r="M52" s="56">
        <v>17.51</v>
      </c>
      <c r="N52" s="56">
        <v>10.44</v>
      </c>
      <c r="O52" s="56">
        <v>0.8</v>
      </c>
    </row>
    <row r="53" spans="1:15" s="22" customFormat="1" ht="44.25" customHeight="1" thickBot="1">
      <c r="A53" s="34"/>
      <c r="B53" s="19" t="s">
        <v>7</v>
      </c>
      <c r="C53" s="21"/>
      <c r="D53" s="15">
        <f>SUM(D49:D52)</f>
        <v>20.9</v>
      </c>
      <c r="E53" s="15">
        <f>SUM(E49:E52)</f>
        <v>23.8</v>
      </c>
      <c r="F53" s="15">
        <f>SUM(F49:F52)</f>
        <v>83.8</v>
      </c>
      <c r="G53" s="15">
        <f>SUM(G49,G50,G51,G52)</f>
        <v>603.1999999999999</v>
      </c>
      <c r="H53" s="63">
        <f aca="true" t="shared" si="6" ref="H53:O53">SUM(H49:H52)</f>
        <v>0.16</v>
      </c>
      <c r="I53" s="56">
        <f t="shared" si="6"/>
        <v>0.53</v>
      </c>
      <c r="J53" s="57">
        <f t="shared" si="6"/>
        <v>32</v>
      </c>
      <c r="K53" s="57">
        <f t="shared" si="6"/>
        <v>0.65</v>
      </c>
      <c r="L53" s="56">
        <f t="shared" si="6"/>
        <v>338.27000000000004</v>
      </c>
      <c r="M53" s="56">
        <f t="shared" si="6"/>
        <v>507.21</v>
      </c>
      <c r="N53" s="56">
        <f t="shared" si="6"/>
        <v>33.14</v>
      </c>
      <c r="O53" s="56">
        <f t="shared" si="6"/>
        <v>4.23</v>
      </c>
    </row>
    <row r="54" spans="1:8" s="1" customFormat="1" ht="37.5" customHeight="1" thickBot="1">
      <c r="A54" s="37" t="s">
        <v>55</v>
      </c>
      <c r="B54" s="19"/>
      <c r="C54" s="8"/>
      <c r="D54" s="8"/>
      <c r="E54" s="8"/>
      <c r="F54" s="8"/>
      <c r="G54" s="8"/>
      <c r="H54" s="39"/>
    </row>
    <row r="55" spans="1:15" s="1" customFormat="1" ht="37.5" customHeight="1" thickBot="1">
      <c r="A55" s="34">
        <v>1</v>
      </c>
      <c r="B55" s="20" t="s">
        <v>164</v>
      </c>
      <c r="C55" s="21">
        <v>60</v>
      </c>
      <c r="D55" s="21">
        <v>0.85</v>
      </c>
      <c r="E55" s="21">
        <v>1.5</v>
      </c>
      <c r="F55" s="21">
        <v>6.8</v>
      </c>
      <c r="G55" s="21">
        <v>40.8</v>
      </c>
      <c r="H55" s="69">
        <v>0.015</v>
      </c>
      <c r="I55" s="56">
        <v>12.88</v>
      </c>
      <c r="J55" s="57">
        <v>0.43</v>
      </c>
      <c r="K55" s="57">
        <v>0.05</v>
      </c>
      <c r="L55" s="56">
        <v>34.9</v>
      </c>
      <c r="M55" s="56">
        <v>52.4</v>
      </c>
      <c r="N55" s="56">
        <v>9.44</v>
      </c>
      <c r="O55" s="56">
        <v>0.3</v>
      </c>
    </row>
    <row r="56" spans="1:15" s="1" customFormat="1" ht="33" customHeight="1" thickBot="1">
      <c r="A56" s="34">
        <v>32</v>
      </c>
      <c r="B56" s="9" t="s">
        <v>124</v>
      </c>
      <c r="C56" s="21" t="s">
        <v>22</v>
      </c>
      <c r="D56" s="15">
        <v>3.4</v>
      </c>
      <c r="E56" s="15">
        <v>6.7</v>
      </c>
      <c r="F56" s="15">
        <v>19.8</v>
      </c>
      <c r="G56" s="15">
        <v>141</v>
      </c>
      <c r="H56" s="63">
        <v>0.016</v>
      </c>
      <c r="I56" s="56">
        <v>12.86</v>
      </c>
      <c r="J56" s="57">
        <v>0.09</v>
      </c>
      <c r="K56" s="57">
        <v>0.1</v>
      </c>
      <c r="L56" s="56">
        <v>93.6</v>
      </c>
      <c r="M56" s="56">
        <v>140.4</v>
      </c>
      <c r="N56" s="56">
        <v>19.55</v>
      </c>
      <c r="O56" s="56">
        <v>0.72</v>
      </c>
    </row>
    <row r="57" spans="1:15" s="1" customFormat="1" ht="32.25" customHeight="1" thickBot="1">
      <c r="A57" s="34">
        <v>41</v>
      </c>
      <c r="B57" s="20" t="s">
        <v>13</v>
      </c>
      <c r="C57" s="21" t="s">
        <v>84</v>
      </c>
      <c r="D57" s="15">
        <v>12.5</v>
      </c>
      <c r="E57" s="15">
        <v>9.5</v>
      </c>
      <c r="F57" s="15">
        <v>9.5</v>
      </c>
      <c r="G57" s="15">
        <v>192.2</v>
      </c>
      <c r="H57" s="63">
        <v>0.035</v>
      </c>
      <c r="I57" s="56">
        <v>0.33</v>
      </c>
      <c r="J57" s="57">
        <v>0</v>
      </c>
      <c r="K57" s="57">
        <v>0.14</v>
      </c>
      <c r="L57" s="56">
        <v>112.7</v>
      </c>
      <c r="M57" s="56">
        <v>169.1</v>
      </c>
      <c r="N57" s="56">
        <v>8.89</v>
      </c>
      <c r="O57" s="56">
        <v>1.1</v>
      </c>
    </row>
    <row r="58" spans="1:15" s="1" customFormat="1" ht="56.25" customHeight="1" thickBot="1">
      <c r="A58" s="34">
        <v>70</v>
      </c>
      <c r="B58" s="20" t="s">
        <v>71</v>
      </c>
      <c r="C58" s="21" t="s">
        <v>36</v>
      </c>
      <c r="D58" s="15">
        <v>7.6</v>
      </c>
      <c r="E58" s="15">
        <v>7.2</v>
      </c>
      <c r="F58" s="15">
        <v>27.5</v>
      </c>
      <c r="G58" s="15">
        <v>237</v>
      </c>
      <c r="H58" s="63">
        <v>0.06</v>
      </c>
      <c r="I58" s="56">
        <v>0</v>
      </c>
      <c r="J58" s="57">
        <v>0</v>
      </c>
      <c r="K58" s="57">
        <v>6.7</v>
      </c>
      <c r="L58" s="56">
        <v>18.6</v>
      </c>
      <c r="M58" s="56">
        <v>27.9</v>
      </c>
      <c r="N58" s="56">
        <v>84.02</v>
      </c>
      <c r="O58" s="56">
        <v>2.81</v>
      </c>
    </row>
    <row r="59" spans="1:15" s="1" customFormat="1" ht="33.75" customHeight="1" thickBot="1">
      <c r="A59" s="34"/>
      <c r="B59" s="20" t="s">
        <v>44</v>
      </c>
      <c r="C59" s="21">
        <v>100</v>
      </c>
      <c r="D59" s="15">
        <v>0</v>
      </c>
      <c r="E59" s="15">
        <v>0</v>
      </c>
      <c r="F59" s="15">
        <v>10</v>
      </c>
      <c r="G59" s="15">
        <v>42</v>
      </c>
      <c r="H59" s="63">
        <v>0.03</v>
      </c>
      <c r="I59" s="56">
        <v>5</v>
      </c>
      <c r="J59" s="57">
        <v>0</v>
      </c>
      <c r="K59" s="57">
        <v>0</v>
      </c>
      <c r="L59" s="56">
        <v>24</v>
      </c>
      <c r="M59" s="56">
        <v>36</v>
      </c>
      <c r="N59" s="56">
        <v>7</v>
      </c>
      <c r="O59" s="56">
        <v>0.8</v>
      </c>
    </row>
    <row r="60" spans="1:15" s="1" customFormat="1" ht="33.75" customHeight="1" thickBot="1">
      <c r="A60" s="34">
        <v>93</v>
      </c>
      <c r="B60" s="20" t="s">
        <v>165</v>
      </c>
      <c r="C60" s="21">
        <v>200</v>
      </c>
      <c r="D60" s="15">
        <v>0.4</v>
      </c>
      <c r="E60" s="15">
        <v>0</v>
      </c>
      <c r="F60" s="15">
        <v>23.6</v>
      </c>
      <c r="G60" s="15">
        <v>94</v>
      </c>
      <c r="H60" s="69">
        <v>0.012</v>
      </c>
      <c r="I60" s="56">
        <v>160</v>
      </c>
      <c r="J60" s="57">
        <v>0</v>
      </c>
      <c r="K60" s="57">
        <v>0.34</v>
      </c>
      <c r="L60" s="56">
        <v>14.6</v>
      </c>
      <c r="M60" s="56">
        <v>21.9</v>
      </c>
      <c r="N60" s="56">
        <v>2.72</v>
      </c>
      <c r="O60" s="56">
        <v>0.5</v>
      </c>
    </row>
    <row r="61" spans="1:15" s="1" customFormat="1" ht="34.5" customHeight="1" thickBot="1">
      <c r="A61" s="34">
        <v>111</v>
      </c>
      <c r="B61" s="20" t="s">
        <v>37</v>
      </c>
      <c r="C61" s="21">
        <v>32.5</v>
      </c>
      <c r="D61" s="15">
        <v>2.3</v>
      </c>
      <c r="E61" s="15">
        <v>0.3</v>
      </c>
      <c r="F61" s="15">
        <v>11.05</v>
      </c>
      <c r="G61" s="15">
        <v>58.8</v>
      </c>
      <c r="H61" s="63">
        <v>0.03</v>
      </c>
      <c r="I61" s="56">
        <v>0</v>
      </c>
      <c r="J61" s="57">
        <v>0</v>
      </c>
      <c r="K61" s="57">
        <v>0</v>
      </c>
      <c r="L61" s="56">
        <v>21.1</v>
      </c>
      <c r="M61" s="56">
        <v>31.65</v>
      </c>
      <c r="N61" s="56">
        <v>18.85</v>
      </c>
      <c r="O61" s="56">
        <v>1.46</v>
      </c>
    </row>
    <row r="62" spans="1:15" s="1" customFormat="1" ht="40.5" customHeight="1" thickBot="1">
      <c r="A62" s="34"/>
      <c r="B62" s="19" t="s">
        <v>7</v>
      </c>
      <c r="C62" s="21"/>
      <c r="D62" s="15">
        <f>SUM(D55,D56,D57,D58,D59,D60,D61)</f>
        <v>27.05</v>
      </c>
      <c r="E62" s="15">
        <f>SUM(E55,E56,E57,E58,E59,E60,E61)</f>
        <v>25.2</v>
      </c>
      <c r="F62" s="15">
        <f>SUM(F55,F56,F57,F58,F59,F60,F61)</f>
        <v>108.24999999999999</v>
      </c>
      <c r="G62" s="15">
        <f>SUM(G54:G61)</f>
        <v>805.8</v>
      </c>
      <c r="H62" s="63">
        <f aca="true" t="shared" si="7" ref="H62:O62">SUM(H55:H61)</f>
        <v>0.198</v>
      </c>
      <c r="I62" s="56">
        <f t="shared" si="7"/>
        <v>191.07</v>
      </c>
      <c r="J62" s="57">
        <f t="shared" si="7"/>
        <v>0.52</v>
      </c>
      <c r="K62" s="57">
        <f t="shared" si="7"/>
        <v>7.33</v>
      </c>
      <c r="L62" s="56">
        <f t="shared" si="7"/>
        <v>319.50000000000006</v>
      </c>
      <c r="M62" s="56">
        <f t="shared" si="7"/>
        <v>479.3499999999999</v>
      </c>
      <c r="N62" s="56">
        <f t="shared" si="7"/>
        <v>150.47</v>
      </c>
      <c r="O62" s="56">
        <f t="shared" si="7"/>
        <v>7.6899999999999995</v>
      </c>
    </row>
    <row r="63" spans="1:15" s="1" customFormat="1" ht="40.5" customHeight="1" thickBot="1">
      <c r="A63" s="34"/>
      <c r="B63" s="19" t="s">
        <v>23</v>
      </c>
      <c r="C63" s="21"/>
      <c r="D63" s="15">
        <f aca="true" t="shared" si="8" ref="D63:O63">SUM(D53,D62)</f>
        <v>47.95</v>
      </c>
      <c r="E63" s="15">
        <f t="shared" si="8"/>
        <v>49</v>
      </c>
      <c r="F63" s="15">
        <f t="shared" si="8"/>
        <v>192.04999999999998</v>
      </c>
      <c r="G63" s="15">
        <f t="shared" si="8"/>
        <v>1409</v>
      </c>
      <c r="H63" s="63">
        <f t="shared" si="8"/>
        <v>0.358</v>
      </c>
      <c r="I63" s="56">
        <f t="shared" si="8"/>
        <v>191.6</v>
      </c>
      <c r="J63" s="57">
        <f t="shared" si="8"/>
        <v>32.52</v>
      </c>
      <c r="K63" s="57">
        <f t="shared" si="8"/>
        <v>7.98</v>
      </c>
      <c r="L63" s="56">
        <f t="shared" si="8"/>
        <v>657.7700000000001</v>
      </c>
      <c r="M63" s="56">
        <f t="shared" si="8"/>
        <v>986.56</v>
      </c>
      <c r="N63" s="56">
        <f t="shared" si="8"/>
        <v>183.61</v>
      </c>
      <c r="O63" s="56">
        <f t="shared" si="8"/>
        <v>11.92</v>
      </c>
    </row>
    <row r="64" spans="1:15" s="1" customFormat="1" ht="201" customHeight="1">
      <c r="A64" s="51"/>
      <c r="B64" s="52"/>
      <c r="C64" s="53"/>
      <c r="D64" s="54"/>
      <c r="E64" s="54"/>
      <c r="F64" s="54"/>
      <c r="G64" s="54"/>
      <c r="H64" s="75"/>
      <c r="I64" s="65"/>
      <c r="J64" s="66"/>
      <c r="K64" s="66"/>
      <c r="L64" s="65"/>
      <c r="M64" s="65"/>
      <c r="N64" s="65"/>
      <c r="O64" s="65"/>
    </row>
    <row r="65" spans="1:15" s="1" customFormat="1" ht="201" customHeight="1">
      <c r="A65" s="51"/>
      <c r="B65" s="52"/>
      <c r="C65" s="53"/>
      <c r="D65" s="54"/>
      <c r="E65" s="54"/>
      <c r="F65" s="54"/>
      <c r="G65" s="54"/>
      <c r="H65" s="75"/>
      <c r="I65" s="65"/>
      <c r="J65" s="66"/>
      <c r="K65" s="66"/>
      <c r="L65" s="65"/>
      <c r="M65" s="65"/>
      <c r="N65" s="65"/>
      <c r="O65" s="65"/>
    </row>
    <row r="66" spans="1:8" s="1" customFormat="1" ht="168.75" customHeight="1">
      <c r="A66" s="36" t="s">
        <v>14</v>
      </c>
      <c r="B66" s="6"/>
      <c r="C66" s="14"/>
      <c r="D66" s="14"/>
      <c r="E66" s="14"/>
      <c r="F66" s="14"/>
      <c r="G66" s="14"/>
      <c r="H66" s="39"/>
    </row>
    <row r="67" spans="1:8" s="1" customFormat="1" ht="33" customHeight="1" thickBot="1">
      <c r="A67" s="36" t="s">
        <v>56</v>
      </c>
      <c r="B67" s="6"/>
      <c r="C67" s="14"/>
      <c r="D67" s="14"/>
      <c r="E67" s="14"/>
      <c r="F67" s="14"/>
      <c r="G67" s="14"/>
      <c r="H67" s="39"/>
    </row>
    <row r="68" spans="1:15" s="2" customFormat="1" ht="33" customHeight="1" thickBot="1">
      <c r="A68" s="86" t="s">
        <v>0</v>
      </c>
      <c r="B68" s="88" t="s">
        <v>1</v>
      </c>
      <c r="C68" s="12" t="s">
        <v>2</v>
      </c>
      <c r="D68" s="12" t="s">
        <v>3</v>
      </c>
      <c r="E68" s="12" t="s">
        <v>4</v>
      </c>
      <c r="F68" s="12" t="s">
        <v>5</v>
      </c>
      <c r="G68" s="44" t="s">
        <v>6</v>
      </c>
      <c r="H68" s="81" t="s">
        <v>107</v>
      </c>
      <c r="I68" s="82"/>
      <c r="J68" s="82"/>
      <c r="K68" s="83"/>
      <c r="L68" s="81" t="s">
        <v>108</v>
      </c>
      <c r="M68" s="82"/>
      <c r="N68" s="82"/>
      <c r="O68" s="83"/>
    </row>
    <row r="69" spans="1:15" s="24" customFormat="1" ht="61.5" customHeight="1" thickBot="1">
      <c r="A69" s="87"/>
      <c r="B69" s="89"/>
      <c r="C69" s="3" t="s">
        <v>96</v>
      </c>
      <c r="D69" s="3" t="s">
        <v>96</v>
      </c>
      <c r="E69" s="3" t="s">
        <v>96</v>
      </c>
      <c r="F69" s="3" t="s">
        <v>96</v>
      </c>
      <c r="G69" s="3" t="s">
        <v>96</v>
      </c>
      <c r="H69" s="67" t="s">
        <v>109</v>
      </c>
      <c r="I69" s="8" t="s">
        <v>110</v>
      </c>
      <c r="J69" s="55" t="s">
        <v>111</v>
      </c>
      <c r="K69" s="55" t="s">
        <v>112</v>
      </c>
      <c r="L69" s="8" t="s">
        <v>113</v>
      </c>
      <c r="M69" s="8" t="s">
        <v>114</v>
      </c>
      <c r="N69" s="8" t="s">
        <v>115</v>
      </c>
      <c r="O69" s="8" t="s">
        <v>116</v>
      </c>
    </row>
    <row r="70" spans="1:15" s="14" customFormat="1" ht="33" customHeight="1" thickBot="1">
      <c r="A70" s="34">
        <v>97</v>
      </c>
      <c r="B70" s="20" t="s">
        <v>92</v>
      </c>
      <c r="C70" s="21" t="s">
        <v>166</v>
      </c>
      <c r="D70" s="15">
        <v>0</v>
      </c>
      <c r="E70" s="15">
        <v>0</v>
      </c>
      <c r="F70" s="15">
        <v>15.52</v>
      </c>
      <c r="G70" s="15">
        <v>63.4</v>
      </c>
      <c r="H70" s="63">
        <v>0</v>
      </c>
      <c r="I70" s="56">
        <v>4.06</v>
      </c>
      <c r="J70" s="57">
        <v>0</v>
      </c>
      <c r="K70" s="57">
        <v>0</v>
      </c>
      <c r="L70" s="56">
        <v>15.16</v>
      </c>
      <c r="M70" s="56">
        <v>22.74</v>
      </c>
      <c r="N70" s="56">
        <v>5.6</v>
      </c>
      <c r="O70" s="56">
        <v>0.58</v>
      </c>
    </row>
    <row r="71" spans="1:15" s="14" customFormat="1" ht="39.75" customHeight="1" thickBot="1">
      <c r="A71" s="34">
        <v>3</v>
      </c>
      <c r="B71" s="29" t="s">
        <v>47</v>
      </c>
      <c r="C71" s="21" t="s">
        <v>48</v>
      </c>
      <c r="D71" s="15">
        <v>7.5</v>
      </c>
      <c r="E71" s="15">
        <v>10.45</v>
      </c>
      <c r="F71" s="15">
        <v>24.5</v>
      </c>
      <c r="G71" s="15">
        <v>206.1</v>
      </c>
      <c r="H71" s="69">
        <v>0.04</v>
      </c>
      <c r="I71" s="56">
        <v>0.12</v>
      </c>
      <c r="J71" s="57">
        <v>0.04</v>
      </c>
      <c r="K71" s="57">
        <v>0.06</v>
      </c>
      <c r="L71" s="56">
        <v>81.88</v>
      </c>
      <c r="M71" s="56">
        <v>122.82</v>
      </c>
      <c r="N71" s="56">
        <v>4.95</v>
      </c>
      <c r="O71" s="56">
        <v>0.35</v>
      </c>
    </row>
    <row r="72" spans="1:15" s="14" customFormat="1" ht="60" customHeight="1" thickBot="1">
      <c r="A72" s="34">
        <v>71</v>
      </c>
      <c r="B72" s="20" t="s">
        <v>28</v>
      </c>
      <c r="C72" s="21" t="s">
        <v>36</v>
      </c>
      <c r="D72" s="15">
        <v>4.9</v>
      </c>
      <c r="E72" s="15">
        <v>11.6</v>
      </c>
      <c r="F72" s="15">
        <v>35.9</v>
      </c>
      <c r="G72" s="15">
        <v>292</v>
      </c>
      <c r="H72" s="63">
        <v>0.03</v>
      </c>
      <c r="I72" s="56">
        <v>0</v>
      </c>
      <c r="J72" s="57">
        <v>0.03</v>
      </c>
      <c r="K72" s="57">
        <v>0</v>
      </c>
      <c r="L72" s="56">
        <v>101.9</v>
      </c>
      <c r="M72" s="56">
        <v>152.85</v>
      </c>
      <c r="N72" s="56">
        <v>20.3</v>
      </c>
      <c r="O72" s="56">
        <v>0.41</v>
      </c>
    </row>
    <row r="73" spans="1:15" s="22" customFormat="1" ht="27" thickBot="1">
      <c r="A73" s="34"/>
      <c r="B73" s="19" t="s">
        <v>7</v>
      </c>
      <c r="C73" s="21"/>
      <c r="D73" s="15">
        <f aca="true" t="shared" si="9" ref="D73:O73">SUM(D70:D72)</f>
        <v>12.4</v>
      </c>
      <c r="E73" s="15">
        <f t="shared" si="9"/>
        <v>22.049999999999997</v>
      </c>
      <c r="F73" s="15">
        <f t="shared" si="9"/>
        <v>75.91999999999999</v>
      </c>
      <c r="G73" s="15">
        <f t="shared" si="9"/>
        <v>561.5</v>
      </c>
      <c r="H73" s="63">
        <f t="shared" si="9"/>
        <v>0.07</v>
      </c>
      <c r="I73" s="56">
        <f t="shared" si="9"/>
        <v>4.18</v>
      </c>
      <c r="J73" s="57">
        <f t="shared" si="9"/>
        <v>0.07</v>
      </c>
      <c r="K73" s="57">
        <f t="shared" si="9"/>
        <v>0.06</v>
      </c>
      <c r="L73" s="56">
        <f t="shared" si="9"/>
        <v>198.94</v>
      </c>
      <c r="M73" s="56">
        <f t="shared" si="9"/>
        <v>298.40999999999997</v>
      </c>
      <c r="N73" s="56">
        <f t="shared" si="9"/>
        <v>30.85</v>
      </c>
      <c r="O73" s="56">
        <f t="shared" si="9"/>
        <v>1.3399999999999999</v>
      </c>
    </row>
    <row r="74" spans="1:8" s="1" customFormat="1" ht="38.25" customHeight="1" thickBot="1">
      <c r="A74" s="37" t="s">
        <v>55</v>
      </c>
      <c r="B74" s="19"/>
      <c r="C74" s="21"/>
      <c r="D74" s="15"/>
      <c r="E74" s="15"/>
      <c r="F74" s="15"/>
      <c r="G74" s="15"/>
      <c r="H74" s="39"/>
    </row>
    <row r="75" spans="1:15" s="1" customFormat="1" ht="40.5" customHeight="1" thickBot="1">
      <c r="A75" s="34">
        <v>21</v>
      </c>
      <c r="B75" s="20" t="s">
        <v>26</v>
      </c>
      <c r="C75" s="21">
        <v>80</v>
      </c>
      <c r="D75" s="15">
        <v>0.88</v>
      </c>
      <c r="E75" s="15">
        <v>0.16</v>
      </c>
      <c r="F75" s="15">
        <v>3.04</v>
      </c>
      <c r="G75" s="15">
        <v>18.4</v>
      </c>
      <c r="H75" s="69">
        <v>0.02</v>
      </c>
      <c r="I75" s="56">
        <v>13.6</v>
      </c>
      <c r="J75" s="57">
        <v>0</v>
      </c>
      <c r="K75" s="57">
        <v>0.16</v>
      </c>
      <c r="L75" s="56">
        <v>4</v>
      </c>
      <c r="M75" s="56">
        <v>6</v>
      </c>
      <c r="N75" s="56">
        <v>8.8</v>
      </c>
      <c r="O75" s="56">
        <v>0.48</v>
      </c>
    </row>
    <row r="76" spans="1:15" s="1" customFormat="1" ht="29.25" customHeight="1" thickBot="1">
      <c r="A76" s="34">
        <v>30</v>
      </c>
      <c r="B76" s="9" t="s">
        <v>16</v>
      </c>
      <c r="C76" s="21">
        <v>200</v>
      </c>
      <c r="D76" s="15">
        <v>5.9</v>
      </c>
      <c r="E76" s="15">
        <v>4</v>
      </c>
      <c r="F76" s="15">
        <v>28.9</v>
      </c>
      <c r="G76" s="15">
        <v>173</v>
      </c>
      <c r="H76" s="63">
        <v>0.15</v>
      </c>
      <c r="I76" s="56">
        <v>9.6</v>
      </c>
      <c r="J76" s="57">
        <v>0.02</v>
      </c>
      <c r="K76" s="57">
        <v>0.1</v>
      </c>
      <c r="L76" s="56">
        <v>91.96</v>
      </c>
      <c r="M76" s="56">
        <v>137.94</v>
      </c>
      <c r="N76" s="56">
        <v>27.76</v>
      </c>
      <c r="O76" s="56">
        <v>1.59</v>
      </c>
    </row>
    <row r="77" spans="1:15" s="1" customFormat="1" ht="32.25" customHeight="1" thickBot="1">
      <c r="A77" s="34">
        <v>601</v>
      </c>
      <c r="B77" s="20" t="s">
        <v>17</v>
      </c>
      <c r="C77" s="21" t="s">
        <v>101</v>
      </c>
      <c r="D77" s="15">
        <v>24.3</v>
      </c>
      <c r="E77" s="15">
        <v>16.5</v>
      </c>
      <c r="F77" s="15">
        <v>27.6</v>
      </c>
      <c r="G77" s="15">
        <v>252.5</v>
      </c>
      <c r="H77" s="63">
        <v>0.03</v>
      </c>
      <c r="I77" s="56">
        <v>0</v>
      </c>
      <c r="J77" s="57">
        <v>0.5</v>
      </c>
      <c r="K77" s="57">
        <v>0.16</v>
      </c>
      <c r="L77" s="56">
        <v>119.05</v>
      </c>
      <c r="M77" s="56">
        <v>178.58</v>
      </c>
      <c r="N77" s="56">
        <v>24.91</v>
      </c>
      <c r="O77" s="56">
        <v>1.24</v>
      </c>
    </row>
    <row r="78" spans="1:15" s="1" customFormat="1" ht="32.25" customHeight="1" thickBot="1">
      <c r="A78" s="34">
        <v>92</v>
      </c>
      <c r="B78" s="20" t="s">
        <v>25</v>
      </c>
      <c r="C78" s="21">
        <v>200</v>
      </c>
      <c r="D78" s="15">
        <v>0.2</v>
      </c>
      <c r="E78" s="15">
        <v>0</v>
      </c>
      <c r="F78" s="15">
        <v>35.8</v>
      </c>
      <c r="G78" s="15">
        <v>192</v>
      </c>
      <c r="H78" s="63">
        <v>0</v>
      </c>
      <c r="I78" s="56">
        <v>1.6</v>
      </c>
      <c r="J78" s="57">
        <v>0</v>
      </c>
      <c r="K78" s="57">
        <v>0.34</v>
      </c>
      <c r="L78" s="56">
        <v>20.57</v>
      </c>
      <c r="M78" s="56">
        <v>30.86</v>
      </c>
      <c r="N78" s="56">
        <v>11.48</v>
      </c>
      <c r="O78" s="56">
        <v>0.34</v>
      </c>
    </row>
    <row r="79" spans="1:15" s="1" customFormat="1" ht="33" customHeight="1" thickBot="1">
      <c r="A79" s="34"/>
      <c r="B79" s="20" t="s">
        <v>104</v>
      </c>
      <c r="C79" s="21">
        <v>50</v>
      </c>
      <c r="D79" s="15">
        <v>0.2</v>
      </c>
      <c r="E79" s="15">
        <v>2</v>
      </c>
      <c r="F79" s="15">
        <v>21.52</v>
      </c>
      <c r="G79" s="15">
        <v>66.3</v>
      </c>
      <c r="H79" s="63">
        <v>0.22</v>
      </c>
      <c r="I79" s="56">
        <v>0</v>
      </c>
      <c r="J79" s="57">
        <v>0</v>
      </c>
      <c r="K79" s="57">
        <v>0</v>
      </c>
      <c r="L79" s="56">
        <v>178</v>
      </c>
      <c r="M79" s="56">
        <v>267</v>
      </c>
      <c r="N79" s="56">
        <v>26</v>
      </c>
      <c r="O79" s="56">
        <v>2.6</v>
      </c>
    </row>
    <row r="80" spans="1:15" s="1" customFormat="1" ht="39" customHeight="1" thickBot="1">
      <c r="A80" s="34">
        <v>111</v>
      </c>
      <c r="B80" s="20" t="s">
        <v>37</v>
      </c>
      <c r="C80" s="21">
        <v>50</v>
      </c>
      <c r="D80" s="15">
        <v>3.5</v>
      </c>
      <c r="E80" s="15">
        <v>0.5</v>
      </c>
      <c r="F80" s="15">
        <v>17</v>
      </c>
      <c r="G80" s="15">
        <v>90.5</v>
      </c>
      <c r="H80" s="63">
        <v>0.03</v>
      </c>
      <c r="I80" s="56">
        <v>0</v>
      </c>
      <c r="J80" s="57">
        <v>0</v>
      </c>
      <c r="K80" s="57">
        <v>0</v>
      </c>
      <c r="L80" s="56">
        <v>21.1</v>
      </c>
      <c r="M80" s="56">
        <v>31.65</v>
      </c>
      <c r="N80" s="56">
        <v>18.85</v>
      </c>
      <c r="O80" s="56">
        <v>1.46</v>
      </c>
    </row>
    <row r="81" spans="1:15" s="1" customFormat="1" ht="34.5" customHeight="1" thickBot="1">
      <c r="A81" s="34"/>
      <c r="B81" s="19" t="s">
        <v>7</v>
      </c>
      <c r="C81" s="21"/>
      <c r="D81" s="15">
        <f aca="true" t="shared" si="10" ref="D81:O81">SUM(D75:D80)</f>
        <v>34.980000000000004</v>
      </c>
      <c r="E81" s="15">
        <f t="shared" si="10"/>
        <v>23.16</v>
      </c>
      <c r="F81" s="15">
        <f t="shared" si="10"/>
        <v>133.86</v>
      </c>
      <c r="G81" s="15">
        <f t="shared" si="10"/>
        <v>792.6999999999999</v>
      </c>
      <c r="H81" s="63">
        <f t="shared" si="10"/>
        <v>0.44999999999999996</v>
      </c>
      <c r="I81" s="56">
        <f t="shared" si="10"/>
        <v>24.8</v>
      </c>
      <c r="J81" s="57">
        <f t="shared" si="10"/>
        <v>0.52</v>
      </c>
      <c r="K81" s="57">
        <f t="shared" si="10"/>
        <v>0.76</v>
      </c>
      <c r="L81" s="56">
        <f t="shared" si="10"/>
        <v>434.68</v>
      </c>
      <c r="M81" s="56">
        <f t="shared" si="10"/>
        <v>652.03</v>
      </c>
      <c r="N81" s="56">
        <f t="shared" si="10"/>
        <v>117.80000000000001</v>
      </c>
      <c r="O81" s="56">
        <f t="shared" si="10"/>
        <v>7.71</v>
      </c>
    </row>
    <row r="82" spans="1:15" s="1" customFormat="1" ht="42" customHeight="1" thickBot="1">
      <c r="A82" s="34"/>
      <c r="B82" s="19" t="s">
        <v>23</v>
      </c>
      <c r="C82" s="21"/>
      <c r="D82" s="15">
        <f aca="true" t="shared" si="11" ref="D82:O82">SUM(D73,D81)</f>
        <v>47.38</v>
      </c>
      <c r="E82" s="15">
        <f t="shared" si="11"/>
        <v>45.209999999999994</v>
      </c>
      <c r="F82" s="15">
        <f t="shared" si="11"/>
        <v>209.78</v>
      </c>
      <c r="G82" s="15">
        <f t="shared" si="11"/>
        <v>1354.1999999999998</v>
      </c>
      <c r="H82" s="63">
        <f t="shared" si="11"/>
        <v>0.52</v>
      </c>
      <c r="I82" s="56">
        <f t="shared" si="11"/>
        <v>28.98</v>
      </c>
      <c r="J82" s="57">
        <f t="shared" si="11"/>
        <v>0.5900000000000001</v>
      </c>
      <c r="K82" s="57">
        <f t="shared" si="11"/>
        <v>0.8200000000000001</v>
      </c>
      <c r="L82" s="56">
        <f t="shared" si="11"/>
        <v>633.62</v>
      </c>
      <c r="M82" s="56">
        <f t="shared" si="11"/>
        <v>950.4399999999999</v>
      </c>
      <c r="N82" s="56">
        <f t="shared" si="11"/>
        <v>148.65</v>
      </c>
      <c r="O82" s="56">
        <f t="shared" si="11"/>
        <v>9.05</v>
      </c>
    </row>
    <row r="83" spans="1:8" s="1" customFormat="1" ht="43.5" customHeight="1">
      <c r="A83" s="36" t="s">
        <v>15</v>
      </c>
      <c r="B83" s="6"/>
      <c r="C83" s="14"/>
      <c r="D83" s="14"/>
      <c r="E83" s="14"/>
      <c r="F83" s="14"/>
      <c r="G83" s="14"/>
      <c r="H83" s="39"/>
    </row>
    <row r="84" spans="1:8" s="1" customFormat="1" ht="40.5" customHeight="1" thickBot="1">
      <c r="A84" s="36" t="s">
        <v>56</v>
      </c>
      <c r="B84" s="6"/>
      <c r="C84" s="14"/>
      <c r="D84" s="14"/>
      <c r="E84" s="14"/>
      <c r="F84" s="14"/>
      <c r="G84" s="14"/>
      <c r="H84" s="39"/>
    </row>
    <row r="85" spans="1:15" s="2" customFormat="1" ht="42.75" customHeight="1" thickBot="1">
      <c r="A85" s="86" t="s">
        <v>0</v>
      </c>
      <c r="B85" s="88" t="s">
        <v>1</v>
      </c>
      <c r="C85" s="12" t="s">
        <v>2</v>
      </c>
      <c r="D85" s="12" t="s">
        <v>3</v>
      </c>
      <c r="E85" s="12" t="s">
        <v>4</v>
      </c>
      <c r="F85" s="12" t="s">
        <v>5</v>
      </c>
      <c r="G85" s="44" t="s">
        <v>6</v>
      </c>
      <c r="H85" s="81" t="s">
        <v>107</v>
      </c>
      <c r="I85" s="82"/>
      <c r="J85" s="82"/>
      <c r="K85" s="83"/>
      <c r="L85" s="81" t="s">
        <v>108</v>
      </c>
      <c r="M85" s="82"/>
      <c r="N85" s="82"/>
      <c r="O85" s="83"/>
    </row>
    <row r="86" spans="1:15" s="24" customFormat="1" ht="60" customHeight="1" thickBot="1">
      <c r="A86" s="87"/>
      <c r="B86" s="89"/>
      <c r="C86" s="3" t="s">
        <v>96</v>
      </c>
      <c r="D86" s="3" t="s">
        <v>96</v>
      </c>
      <c r="E86" s="3" t="s">
        <v>96</v>
      </c>
      <c r="F86" s="3" t="s">
        <v>96</v>
      </c>
      <c r="G86" s="3" t="s">
        <v>96</v>
      </c>
      <c r="H86" s="67" t="s">
        <v>109</v>
      </c>
      <c r="I86" s="8" t="s">
        <v>110</v>
      </c>
      <c r="J86" s="55" t="s">
        <v>111</v>
      </c>
      <c r="K86" s="55" t="s">
        <v>112</v>
      </c>
      <c r="L86" s="8" t="s">
        <v>113</v>
      </c>
      <c r="M86" s="8" t="s">
        <v>114</v>
      </c>
      <c r="N86" s="8" t="s">
        <v>115</v>
      </c>
      <c r="O86" s="8" t="s">
        <v>116</v>
      </c>
    </row>
    <row r="87" spans="1:15" s="1" customFormat="1" ht="29.25" customHeight="1" thickBot="1">
      <c r="A87" s="34">
        <v>43</v>
      </c>
      <c r="B87" s="20" t="s">
        <v>167</v>
      </c>
      <c r="C87" s="21">
        <v>80</v>
      </c>
      <c r="D87" s="15">
        <v>11.3</v>
      </c>
      <c r="E87" s="15">
        <v>19</v>
      </c>
      <c r="F87" s="15">
        <v>10.5</v>
      </c>
      <c r="G87" s="15">
        <v>254</v>
      </c>
      <c r="H87" s="63">
        <v>0.04</v>
      </c>
      <c r="I87" s="56">
        <v>0.31</v>
      </c>
      <c r="J87" s="57">
        <v>0</v>
      </c>
      <c r="K87" s="57">
        <v>0</v>
      </c>
      <c r="L87" s="56">
        <v>82.46</v>
      </c>
      <c r="M87" s="56">
        <v>123.7</v>
      </c>
      <c r="N87" s="56">
        <v>17.59</v>
      </c>
      <c r="O87" s="56">
        <v>1.83</v>
      </c>
    </row>
    <row r="88" spans="1:15" s="1" customFormat="1" ht="61.5" customHeight="1" thickBot="1">
      <c r="A88" s="34">
        <v>22</v>
      </c>
      <c r="B88" s="33" t="s">
        <v>35</v>
      </c>
      <c r="C88" s="21">
        <v>60</v>
      </c>
      <c r="D88" s="15">
        <v>0.85</v>
      </c>
      <c r="E88" s="15">
        <v>1.5</v>
      </c>
      <c r="F88" s="15">
        <v>27.8</v>
      </c>
      <c r="G88" s="15">
        <v>34</v>
      </c>
      <c r="H88" s="63">
        <v>0.01</v>
      </c>
      <c r="I88" s="56">
        <v>0.1</v>
      </c>
      <c r="J88" s="57">
        <v>0.65</v>
      </c>
      <c r="K88" s="57">
        <v>0.32</v>
      </c>
      <c r="L88" s="56">
        <v>15.35</v>
      </c>
      <c r="M88" s="56">
        <v>23.03</v>
      </c>
      <c r="N88" s="56">
        <v>19.32</v>
      </c>
      <c r="O88" s="56">
        <v>0.29</v>
      </c>
    </row>
    <row r="89" spans="1:15" s="1" customFormat="1" ht="36" customHeight="1" thickBot="1">
      <c r="A89" s="34">
        <v>101</v>
      </c>
      <c r="B89" s="29" t="s">
        <v>168</v>
      </c>
      <c r="C89" s="21">
        <v>200</v>
      </c>
      <c r="D89" s="15">
        <v>4.2</v>
      </c>
      <c r="E89" s="15">
        <v>4</v>
      </c>
      <c r="F89" s="15">
        <v>26.8</v>
      </c>
      <c r="G89" s="15">
        <v>127.2</v>
      </c>
      <c r="H89" s="63">
        <v>0.03</v>
      </c>
      <c r="I89" s="56">
        <v>0.98</v>
      </c>
      <c r="J89" s="57">
        <v>0.03</v>
      </c>
      <c r="K89" s="57">
        <v>0</v>
      </c>
      <c r="L89" s="56">
        <v>110.8</v>
      </c>
      <c r="M89" s="56">
        <v>166.2</v>
      </c>
      <c r="N89" s="56">
        <v>90.8</v>
      </c>
      <c r="O89" s="56">
        <v>0.37</v>
      </c>
    </row>
    <row r="90" spans="1:15" s="1" customFormat="1" ht="30" customHeight="1" thickBot="1">
      <c r="A90" s="34">
        <v>110</v>
      </c>
      <c r="B90" s="20" t="s">
        <v>49</v>
      </c>
      <c r="C90" s="23">
        <v>50</v>
      </c>
      <c r="D90" s="16">
        <v>4</v>
      </c>
      <c r="E90" s="16">
        <v>0.5</v>
      </c>
      <c r="F90" s="16">
        <v>24.5</v>
      </c>
      <c r="G90" s="16">
        <v>119</v>
      </c>
      <c r="H90" s="63">
        <v>0.02</v>
      </c>
      <c r="I90" s="56">
        <v>0</v>
      </c>
      <c r="J90" s="57">
        <v>0</v>
      </c>
      <c r="K90" s="57">
        <v>0.02</v>
      </c>
      <c r="L90" s="56">
        <v>19.45</v>
      </c>
      <c r="M90" s="56">
        <v>29.18</v>
      </c>
      <c r="N90" s="56">
        <v>10.44</v>
      </c>
      <c r="O90" s="56">
        <v>0.8</v>
      </c>
    </row>
    <row r="91" spans="1:15" s="22" customFormat="1" ht="27" thickBot="1">
      <c r="A91" s="34"/>
      <c r="B91" s="19" t="s">
        <v>7</v>
      </c>
      <c r="C91" s="21"/>
      <c r="D91" s="15">
        <f aca="true" t="shared" si="12" ref="D91:O91">SUM(D87:D90)</f>
        <v>20.35</v>
      </c>
      <c r="E91" s="15">
        <f t="shared" si="12"/>
        <v>25</v>
      </c>
      <c r="F91" s="15">
        <f t="shared" si="12"/>
        <v>89.6</v>
      </c>
      <c r="G91" s="15">
        <f t="shared" si="12"/>
        <v>534.2</v>
      </c>
      <c r="H91" s="63">
        <f t="shared" si="12"/>
        <v>0.1</v>
      </c>
      <c r="I91" s="56">
        <f t="shared" si="12"/>
        <v>1.3900000000000001</v>
      </c>
      <c r="J91" s="57">
        <f t="shared" si="12"/>
        <v>0.68</v>
      </c>
      <c r="K91" s="57">
        <f t="shared" si="12"/>
        <v>0.34</v>
      </c>
      <c r="L91" s="56">
        <f t="shared" si="12"/>
        <v>228.05999999999997</v>
      </c>
      <c r="M91" s="56">
        <f t="shared" si="12"/>
        <v>342.11</v>
      </c>
      <c r="N91" s="56">
        <f t="shared" si="12"/>
        <v>138.15</v>
      </c>
      <c r="O91" s="56">
        <f t="shared" si="12"/>
        <v>3.29</v>
      </c>
    </row>
    <row r="92" spans="1:8" s="1" customFormat="1" ht="36.75" customHeight="1" thickBot="1">
      <c r="A92" s="37" t="s">
        <v>55</v>
      </c>
      <c r="B92" s="19"/>
      <c r="C92" s="8"/>
      <c r="D92" s="8"/>
      <c r="E92" s="8"/>
      <c r="F92" s="8"/>
      <c r="G92" s="8"/>
      <c r="H92" s="39"/>
    </row>
    <row r="93" spans="1:15" s="1" customFormat="1" ht="27" customHeight="1" thickBot="1">
      <c r="A93" s="34">
        <v>4</v>
      </c>
      <c r="B93" s="9" t="s">
        <v>32</v>
      </c>
      <c r="C93" s="23">
        <v>60</v>
      </c>
      <c r="D93" s="15">
        <v>0.5</v>
      </c>
      <c r="E93" s="15">
        <v>3</v>
      </c>
      <c r="F93" s="15">
        <v>2.6</v>
      </c>
      <c r="G93" s="15">
        <v>46</v>
      </c>
      <c r="H93" s="57">
        <v>0.024</v>
      </c>
      <c r="I93" s="56">
        <v>4.4</v>
      </c>
      <c r="J93" s="57">
        <v>0</v>
      </c>
      <c r="K93" s="57">
        <v>0</v>
      </c>
      <c r="L93" s="56">
        <v>28.84</v>
      </c>
      <c r="M93" s="56">
        <v>43.3</v>
      </c>
      <c r="N93" s="56">
        <v>8.78</v>
      </c>
      <c r="O93" s="56">
        <v>0.36</v>
      </c>
    </row>
    <row r="94" spans="1:15" s="1" customFormat="1" ht="34.5" customHeight="1" thickBot="1">
      <c r="A94" s="34">
        <v>34</v>
      </c>
      <c r="B94" s="9" t="s">
        <v>169</v>
      </c>
      <c r="C94" s="21" t="s">
        <v>22</v>
      </c>
      <c r="D94" s="15">
        <v>6.2</v>
      </c>
      <c r="E94" s="15">
        <v>5.75</v>
      </c>
      <c r="F94" s="15">
        <v>18.5</v>
      </c>
      <c r="G94" s="15">
        <v>112.8</v>
      </c>
      <c r="H94" s="56">
        <v>0.15</v>
      </c>
      <c r="I94" s="56">
        <v>9.6</v>
      </c>
      <c r="J94" s="57">
        <v>0.02</v>
      </c>
      <c r="K94" s="57">
        <v>0.1</v>
      </c>
      <c r="L94" s="56">
        <v>91.26</v>
      </c>
      <c r="M94" s="56">
        <v>136.9</v>
      </c>
      <c r="N94" s="56">
        <v>27.76</v>
      </c>
      <c r="O94" s="56">
        <v>1.59</v>
      </c>
    </row>
    <row r="95" spans="1:15" s="1" customFormat="1" ht="31.5" customHeight="1" thickBot="1">
      <c r="A95" s="34">
        <v>58</v>
      </c>
      <c r="B95" s="9" t="s">
        <v>170</v>
      </c>
      <c r="C95" s="21" t="s">
        <v>102</v>
      </c>
      <c r="D95" s="15">
        <v>8</v>
      </c>
      <c r="E95" s="15">
        <v>3.25</v>
      </c>
      <c r="F95" s="15">
        <v>12.1</v>
      </c>
      <c r="G95" s="15">
        <v>159</v>
      </c>
      <c r="H95" s="57">
        <v>0.035</v>
      </c>
      <c r="I95" s="56">
        <v>2.16</v>
      </c>
      <c r="J95" s="57">
        <v>0</v>
      </c>
      <c r="K95" s="57">
        <v>0.4</v>
      </c>
      <c r="L95" s="56">
        <v>87.01</v>
      </c>
      <c r="M95" s="56">
        <v>130.42</v>
      </c>
      <c r="N95" s="56">
        <v>19.93</v>
      </c>
      <c r="O95" s="56">
        <v>0.37</v>
      </c>
    </row>
    <row r="96" spans="1:15" s="1" customFormat="1" ht="34.5" customHeight="1" thickBot="1">
      <c r="A96" s="34">
        <v>74</v>
      </c>
      <c r="B96" s="20" t="s">
        <v>95</v>
      </c>
      <c r="C96" s="21" t="s">
        <v>36</v>
      </c>
      <c r="D96" s="15">
        <v>2.06</v>
      </c>
      <c r="E96" s="15">
        <v>5.5</v>
      </c>
      <c r="F96" s="15">
        <v>15.3</v>
      </c>
      <c r="G96" s="15">
        <v>185</v>
      </c>
      <c r="H96" s="57">
        <v>0.005</v>
      </c>
      <c r="I96" s="56">
        <v>9.83</v>
      </c>
      <c r="J96" s="57">
        <v>0.02</v>
      </c>
      <c r="K96" s="57">
        <v>0.1</v>
      </c>
      <c r="L96" s="56">
        <v>50.66</v>
      </c>
      <c r="M96" s="56">
        <v>76</v>
      </c>
      <c r="N96" s="56">
        <v>19.85</v>
      </c>
      <c r="O96" s="56">
        <v>0.67</v>
      </c>
    </row>
    <row r="97" spans="1:15" s="1" customFormat="1" ht="34.5" customHeight="1" thickBot="1">
      <c r="A97" s="34"/>
      <c r="B97" s="20" t="s">
        <v>43</v>
      </c>
      <c r="C97" s="21">
        <v>100</v>
      </c>
      <c r="D97" s="15">
        <v>1</v>
      </c>
      <c r="E97" s="15">
        <v>1</v>
      </c>
      <c r="F97" s="15">
        <v>10</v>
      </c>
      <c r="G97" s="15">
        <v>42</v>
      </c>
      <c r="H97" s="63">
        <v>0.03</v>
      </c>
      <c r="I97" s="56">
        <v>5</v>
      </c>
      <c r="J97" s="57">
        <v>0</v>
      </c>
      <c r="K97" s="57">
        <v>0</v>
      </c>
      <c r="L97" s="56">
        <v>16</v>
      </c>
      <c r="M97" s="56">
        <v>24</v>
      </c>
      <c r="N97" s="56">
        <v>7</v>
      </c>
      <c r="O97" s="56">
        <v>0.8</v>
      </c>
    </row>
    <row r="98" spans="1:15" s="1" customFormat="1" ht="34.5" customHeight="1" thickBot="1">
      <c r="A98" s="34">
        <v>123</v>
      </c>
      <c r="B98" s="33" t="s">
        <v>53</v>
      </c>
      <c r="C98" s="26" t="s">
        <v>103</v>
      </c>
      <c r="D98" s="15">
        <v>3.4</v>
      </c>
      <c r="E98" s="15">
        <v>3.2</v>
      </c>
      <c r="F98" s="15">
        <v>27.2</v>
      </c>
      <c r="G98" s="15">
        <v>175</v>
      </c>
      <c r="H98" s="69">
        <v>0.03</v>
      </c>
      <c r="I98" s="56">
        <v>0.6</v>
      </c>
      <c r="J98" s="57">
        <v>30</v>
      </c>
      <c r="K98" s="57">
        <v>0</v>
      </c>
      <c r="L98" s="56">
        <v>124</v>
      </c>
      <c r="M98" s="56">
        <v>186</v>
      </c>
      <c r="N98" s="56">
        <v>15</v>
      </c>
      <c r="O98" s="56">
        <v>0.1</v>
      </c>
    </row>
    <row r="99" spans="1:15" s="1" customFormat="1" ht="36" customHeight="1" thickBot="1">
      <c r="A99" s="34">
        <v>111</v>
      </c>
      <c r="B99" s="20" t="s">
        <v>37</v>
      </c>
      <c r="C99" s="21">
        <v>50</v>
      </c>
      <c r="D99" s="15">
        <v>3.5</v>
      </c>
      <c r="E99" s="15">
        <v>0.5</v>
      </c>
      <c r="F99" s="15">
        <v>17</v>
      </c>
      <c r="G99" s="15">
        <v>90.5</v>
      </c>
      <c r="H99" s="63">
        <v>0.03</v>
      </c>
      <c r="I99" s="56">
        <v>0</v>
      </c>
      <c r="J99" s="57">
        <v>0</v>
      </c>
      <c r="K99" s="57">
        <v>0</v>
      </c>
      <c r="L99" s="56">
        <v>32.5</v>
      </c>
      <c r="M99" s="56">
        <v>48.7</v>
      </c>
      <c r="N99" s="56">
        <v>18.85</v>
      </c>
      <c r="O99" s="56">
        <v>1.46</v>
      </c>
    </row>
    <row r="100" spans="1:15" s="1" customFormat="1" ht="36" customHeight="1" thickBot="1">
      <c r="A100" s="34"/>
      <c r="B100" s="19" t="s">
        <v>7</v>
      </c>
      <c r="C100" s="21"/>
      <c r="D100" s="15">
        <f>SUM(D93:D99)</f>
        <v>24.659999999999997</v>
      </c>
      <c r="E100" s="15">
        <f>SUM(E93:E99)</f>
        <v>22.2</v>
      </c>
      <c r="F100" s="15">
        <f>SUM(F93:F99)</f>
        <v>102.7</v>
      </c>
      <c r="G100" s="15">
        <f>SUM(G93,G94,G95,G96,G97,G98,G99)</f>
        <v>810.3</v>
      </c>
      <c r="H100" s="63">
        <f aca="true" t="shared" si="13" ref="H100:O100">SUM(H93:H99)</f>
        <v>0.30400000000000005</v>
      </c>
      <c r="I100" s="56">
        <f t="shared" si="13"/>
        <v>31.590000000000003</v>
      </c>
      <c r="J100" s="57">
        <f t="shared" si="13"/>
        <v>30.04</v>
      </c>
      <c r="K100" s="57">
        <f t="shared" si="13"/>
        <v>0.6</v>
      </c>
      <c r="L100" s="56">
        <f t="shared" si="13"/>
        <v>430.27</v>
      </c>
      <c r="M100" s="56">
        <f t="shared" si="13"/>
        <v>645.32</v>
      </c>
      <c r="N100" s="56">
        <f t="shared" si="13"/>
        <v>117.16999999999999</v>
      </c>
      <c r="O100" s="56">
        <f t="shared" si="13"/>
        <v>5.35</v>
      </c>
    </row>
    <row r="101" spans="1:15" s="1" customFormat="1" ht="33" customHeight="1" thickBot="1">
      <c r="A101" s="34"/>
      <c r="B101" s="19" t="s">
        <v>23</v>
      </c>
      <c r="C101" s="21"/>
      <c r="D101" s="15">
        <f aca="true" t="shared" si="14" ref="D101:O101">SUM(D91,D100)</f>
        <v>45.01</v>
      </c>
      <c r="E101" s="15">
        <f t="shared" si="14"/>
        <v>47.2</v>
      </c>
      <c r="F101" s="15">
        <f t="shared" si="14"/>
        <v>192.3</v>
      </c>
      <c r="G101" s="15">
        <f t="shared" si="14"/>
        <v>1344.5</v>
      </c>
      <c r="H101" s="63">
        <f t="shared" si="14"/>
        <v>0.404</v>
      </c>
      <c r="I101" s="56">
        <f t="shared" si="14"/>
        <v>32.980000000000004</v>
      </c>
      <c r="J101" s="57">
        <f t="shared" si="14"/>
        <v>30.72</v>
      </c>
      <c r="K101" s="57">
        <f t="shared" si="14"/>
        <v>0.94</v>
      </c>
      <c r="L101" s="56">
        <f t="shared" si="14"/>
        <v>658.3299999999999</v>
      </c>
      <c r="M101" s="56">
        <f t="shared" si="14"/>
        <v>987.4300000000001</v>
      </c>
      <c r="N101" s="56">
        <f t="shared" si="14"/>
        <v>255.32</v>
      </c>
      <c r="O101" s="56">
        <f t="shared" si="14"/>
        <v>8.64</v>
      </c>
    </row>
    <row r="102" spans="1:15" s="1" customFormat="1" ht="255" customHeight="1">
      <c r="A102" s="51"/>
      <c r="B102" s="52"/>
      <c r="C102" s="53"/>
      <c r="D102" s="54"/>
      <c r="E102" s="54"/>
      <c r="F102" s="54"/>
      <c r="G102" s="54"/>
      <c r="H102" s="75"/>
      <c r="I102" s="65"/>
      <c r="J102" s="66"/>
      <c r="K102" s="66"/>
      <c r="L102" s="65"/>
      <c r="M102" s="65"/>
      <c r="N102" s="65"/>
      <c r="O102" s="65"/>
    </row>
    <row r="103" spans="1:8" s="1" customFormat="1" ht="364.5" customHeight="1">
      <c r="A103" s="51"/>
      <c r="B103" s="52"/>
      <c r="C103" s="53"/>
      <c r="D103" s="54"/>
      <c r="E103" s="54"/>
      <c r="F103" s="54"/>
      <c r="G103" s="54"/>
      <c r="H103" s="39"/>
    </row>
    <row r="104" spans="1:8" s="1" customFormat="1" ht="36.75" customHeight="1">
      <c r="A104" s="36" t="s">
        <v>18</v>
      </c>
      <c r="B104" s="6"/>
      <c r="C104" s="14"/>
      <c r="D104" s="14"/>
      <c r="E104" s="14"/>
      <c r="F104" s="14"/>
      <c r="G104" s="14"/>
      <c r="H104" s="39"/>
    </row>
    <row r="105" spans="1:8" s="1" customFormat="1" ht="45" customHeight="1" thickBot="1">
      <c r="A105" s="36" t="s">
        <v>56</v>
      </c>
      <c r="B105" s="6"/>
      <c r="C105" s="14"/>
      <c r="D105" s="14"/>
      <c r="E105" s="14"/>
      <c r="F105" s="14"/>
      <c r="G105" s="14"/>
      <c r="H105" s="39"/>
    </row>
    <row r="106" spans="1:15" s="2" customFormat="1" ht="35.25" customHeight="1" thickBot="1">
      <c r="A106" s="86" t="s">
        <v>0</v>
      </c>
      <c r="B106" s="88" t="s">
        <v>1</v>
      </c>
      <c r="C106" s="12" t="s">
        <v>2</v>
      </c>
      <c r="D106" s="12" t="s">
        <v>3</v>
      </c>
      <c r="E106" s="12" t="s">
        <v>4</v>
      </c>
      <c r="F106" s="12" t="s">
        <v>5</v>
      </c>
      <c r="G106" s="44" t="s">
        <v>6</v>
      </c>
      <c r="H106" s="81" t="s">
        <v>107</v>
      </c>
      <c r="I106" s="82"/>
      <c r="J106" s="82"/>
      <c r="K106" s="83"/>
      <c r="L106" s="81" t="s">
        <v>108</v>
      </c>
      <c r="M106" s="82"/>
      <c r="N106" s="82"/>
      <c r="O106" s="83"/>
    </row>
    <row r="107" spans="1:15" s="24" customFormat="1" ht="57" customHeight="1" thickBot="1">
      <c r="A107" s="87"/>
      <c r="B107" s="89"/>
      <c r="C107" s="3" t="s">
        <v>96</v>
      </c>
      <c r="D107" s="3" t="s">
        <v>96</v>
      </c>
      <c r="E107" s="3" t="s">
        <v>96</v>
      </c>
      <c r="F107" s="3" t="s">
        <v>96</v>
      </c>
      <c r="G107" s="3" t="s">
        <v>96</v>
      </c>
      <c r="H107" s="8" t="s">
        <v>109</v>
      </c>
      <c r="I107" s="8" t="s">
        <v>110</v>
      </c>
      <c r="J107" s="55" t="s">
        <v>111</v>
      </c>
      <c r="K107" s="55" t="s">
        <v>112</v>
      </c>
      <c r="L107" s="8" t="s">
        <v>113</v>
      </c>
      <c r="M107" s="8" t="s">
        <v>114</v>
      </c>
      <c r="N107" s="8" t="s">
        <v>115</v>
      </c>
      <c r="O107" s="8" t="s">
        <v>116</v>
      </c>
    </row>
    <row r="108" spans="1:15" s="11" customFormat="1" ht="45.75" customHeight="1" thickBot="1">
      <c r="A108" s="34">
        <v>8</v>
      </c>
      <c r="B108" s="33" t="s">
        <v>39</v>
      </c>
      <c r="C108" s="26" t="s">
        <v>73</v>
      </c>
      <c r="D108" s="21">
        <v>3.32</v>
      </c>
      <c r="E108" s="21">
        <v>6.63</v>
      </c>
      <c r="F108" s="21">
        <v>2.25</v>
      </c>
      <c r="G108" s="21">
        <v>152.8</v>
      </c>
      <c r="H108" s="60">
        <v>0.02</v>
      </c>
      <c r="I108" s="61">
        <v>0</v>
      </c>
      <c r="J108" s="60">
        <v>0</v>
      </c>
      <c r="K108" s="60">
        <v>0.12</v>
      </c>
      <c r="L108" s="61">
        <v>27.9</v>
      </c>
      <c r="M108" s="61">
        <v>41.85</v>
      </c>
      <c r="N108" s="61">
        <v>10.44</v>
      </c>
      <c r="O108" s="61">
        <v>2.13</v>
      </c>
    </row>
    <row r="109" spans="1:15" s="14" customFormat="1" ht="39" customHeight="1" thickBot="1">
      <c r="A109" s="34">
        <v>72</v>
      </c>
      <c r="B109" s="20" t="s">
        <v>62</v>
      </c>
      <c r="C109" s="21" t="s">
        <v>63</v>
      </c>
      <c r="D109" s="15">
        <v>10.55</v>
      </c>
      <c r="E109" s="15">
        <v>9.55</v>
      </c>
      <c r="F109" s="15">
        <v>7.1</v>
      </c>
      <c r="G109" s="15">
        <v>226.3</v>
      </c>
      <c r="H109" s="63">
        <v>0.07</v>
      </c>
      <c r="I109" s="56">
        <v>0.5</v>
      </c>
      <c r="J109" s="57">
        <v>30</v>
      </c>
      <c r="K109" s="57">
        <v>3.5</v>
      </c>
      <c r="L109" s="56">
        <v>93.4</v>
      </c>
      <c r="M109" s="56">
        <v>140.1</v>
      </c>
      <c r="N109" s="56">
        <v>14.4</v>
      </c>
      <c r="O109" s="56">
        <v>2.3</v>
      </c>
    </row>
    <row r="110" spans="1:15" s="14" customFormat="1" ht="36.75" customHeight="1" thickBot="1">
      <c r="A110" s="34">
        <v>98</v>
      </c>
      <c r="B110" s="20" t="s">
        <v>89</v>
      </c>
      <c r="C110" s="21">
        <v>200</v>
      </c>
      <c r="D110" s="15">
        <v>1.7</v>
      </c>
      <c r="E110" s="15">
        <v>1.55</v>
      </c>
      <c r="F110" s="15">
        <v>17.54</v>
      </c>
      <c r="G110" s="15">
        <v>87.3</v>
      </c>
      <c r="H110" s="63">
        <v>0.01</v>
      </c>
      <c r="I110" s="56">
        <v>0.04</v>
      </c>
      <c r="J110" s="57">
        <v>0</v>
      </c>
      <c r="K110" s="57">
        <v>0</v>
      </c>
      <c r="L110" s="56">
        <v>30.15</v>
      </c>
      <c r="M110" s="56">
        <v>45.23</v>
      </c>
      <c r="N110" s="56">
        <v>3.5</v>
      </c>
      <c r="O110" s="56">
        <v>0.04</v>
      </c>
    </row>
    <row r="111" spans="1:15" s="14" customFormat="1" ht="39" customHeight="1" thickBot="1">
      <c r="A111" s="34">
        <v>110</v>
      </c>
      <c r="B111" s="20" t="s">
        <v>49</v>
      </c>
      <c r="C111" s="21">
        <v>50</v>
      </c>
      <c r="D111" s="15">
        <v>4</v>
      </c>
      <c r="E111" s="15">
        <v>0.5</v>
      </c>
      <c r="F111" s="15">
        <v>24.5</v>
      </c>
      <c r="G111" s="15">
        <v>119</v>
      </c>
      <c r="H111" s="63">
        <v>0.02</v>
      </c>
      <c r="I111" s="56">
        <v>0</v>
      </c>
      <c r="J111" s="57">
        <v>0</v>
      </c>
      <c r="K111" s="57">
        <v>0.02</v>
      </c>
      <c r="L111" s="56">
        <v>19.45</v>
      </c>
      <c r="M111" s="56">
        <v>29.18</v>
      </c>
      <c r="N111" s="56">
        <v>10.44</v>
      </c>
      <c r="O111" s="56">
        <v>0.8</v>
      </c>
    </row>
    <row r="112" spans="1:15" s="22" customFormat="1" ht="33.75" customHeight="1" thickBot="1">
      <c r="A112" s="34"/>
      <c r="B112" s="19" t="s">
        <v>7</v>
      </c>
      <c r="C112" s="21"/>
      <c r="D112" s="15">
        <f>SUM(D109:D111)</f>
        <v>16.25</v>
      </c>
      <c r="E112" s="15">
        <f>SUM(E108,E109,E110,E111)</f>
        <v>18.23</v>
      </c>
      <c r="F112" s="15">
        <f>SUM(F108,F109,F110,F111)</f>
        <v>51.39</v>
      </c>
      <c r="G112" s="15">
        <f>SUM(G108,G109,G110,G111)</f>
        <v>585.4000000000001</v>
      </c>
      <c r="H112" s="63">
        <f aca="true" t="shared" si="15" ref="H112:O112">SUM(H108:H111)</f>
        <v>0.12000000000000001</v>
      </c>
      <c r="I112" s="56">
        <f t="shared" si="15"/>
        <v>0.54</v>
      </c>
      <c r="J112" s="57">
        <f t="shared" si="15"/>
        <v>30</v>
      </c>
      <c r="K112" s="57">
        <f t="shared" si="15"/>
        <v>3.64</v>
      </c>
      <c r="L112" s="56">
        <f t="shared" si="15"/>
        <v>170.9</v>
      </c>
      <c r="M112" s="56">
        <f t="shared" si="15"/>
        <v>256.35999999999996</v>
      </c>
      <c r="N112" s="56">
        <f t="shared" si="15"/>
        <v>38.78</v>
      </c>
      <c r="O112" s="56">
        <f t="shared" si="15"/>
        <v>5.27</v>
      </c>
    </row>
    <row r="113" spans="1:8" s="1" customFormat="1" ht="36.75" customHeight="1" thickBot="1">
      <c r="A113" s="37" t="s">
        <v>55</v>
      </c>
      <c r="B113" s="19"/>
      <c r="C113" s="8"/>
      <c r="D113" s="8"/>
      <c r="E113" s="8"/>
      <c r="F113" s="8"/>
      <c r="G113" s="8"/>
      <c r="H113" s="39"/>
    </row>
    <row r="114" spans="1:15" s="1" customFormat="1" ht="33.75" customHeight="1" thickBot="1">
      <c r="A114" s="34">
        <v>21</v>
      </c>
      <c r="B114" s="20" t="s">
        <v>26</v>
      </c>
      <c r="C114" s="21">
        <v>60</v>
      </c>
      <c r="D114" s="15">
        <v>0.44</v>
      </c>
      <c r="E114" s="15">
        <v>0.08</v>
      </c>
      <c r="F114" s="15">
        <v>1.52</v>
      </c>
      <c r="G114" s="15">
        <v>9.2</v>
      </c>
      <c r="H114" s="69">
        <v>0.02</v>
      </c>
      <c r="I114" s="56">
        <v>13.6</v>
      </c>
      <c r="J114" s="57">
        <v>0</v>
      </c>
      <c r="K114" s="57">
        <v>0.16</v>
      </c>
      <c r="L114" s="56">
        <v>4</v>
      </c>
      <c r="M114" s="56">
        <v>6</v>
      </c>
      <c r="N114" s="56">
        <v>8.8</v>
      </c>
      <c r="O114" s="56">
        <v>0.48</v>
      </c>
    </row>
    <row r="115" spans="1:15" s="1" customFormat="1" ht="37.5" customHeight="1" thickBot="1">
      <c r="A115" s="34">
        <v>31</v>
      </c>
      <c r="B115" s="9" t="s">
        <v>171</v>
      </c>
      <c r="C115" s="21">
        <v>200</v>
      </c>
      <c r="D115" s="15">
        <v>3</v>
      </c>
      <c r="E115" s="15">
        <v>2.4</v>
      </c>
      <c r="F115" s="15">
        <v>19.64</v>
      </c>
      <c r="G115" s="15">
        <v>150.4</v>
      </c>
      <c r="H115" s="56">
        <v>0.016</v>
      </c>
      <c r="I115" s="56">
        <v>12.86</v>
      </c>
      <c r="J115" s="57">
        <v>0.09</v>
      </c>
      <c r="K115" s="57">
        <v>0.1</v>
      </c>
      <c r="L115" s="56">
        <v>85.96</v>
      </c>
      <c r="M115" s="56">
        <v>128.94</v>
      </c>
      <c r="N115" s="56">
        <v>19.55</v>
      </c>
      <c r="O115" s="56">
        <v>0.72</v>
      </c>
    </row>
    <row r="116" spans="1:15" s="1" customFormat="1" ht="45.75" customHeight="1" thickBot="1">
      <c r="A116" s="34">
        <v>42</v>
      </c>
      <c r="B116" s="29" t="s">
        <v>172</v>
      </c>
      <c r="C116" s="21" t="s">
        <v>99</v>
      </c>
      <c r="D116" s="15">
        <v>12.6</v>
      </c>
      <c r="E116" s="15">
        <v>18.2</v>
      </c>
      <c r="F116" s="15">
        <v>35</v>
      </c>
      <c r="G116" s="15">
        <v>271.5</v>
      </c>
      <c r="H116" s="63">
        <v>0.04</v>
      </c>
      <c r="I116" s="56">
        <v>0.31</v>
      </c>
      <c r="J116" s="57">
        <v>0</v>
      </c>
      <c r="K116" s="57">
        <v>0</v>
      </c>
      <c r="L116" s="56">
        <v>97.3</v>
      </c>
      <c r="M116" s="56">
        <v>145.9</v>
      </c>
      <c r="N116" s="56">
        <v>17.59</v>
      </c>
      <c r="O116" s="56">
        <v>1.83</v>
      </c>
    </row>
    <row r="117" spans="1:15" s="1" customFormat="1" ht="38.25" customHeight="1" thickBot="1">
      <c r="A117" s="34">
        <v>69</v>
      </c>
      <c r="B117" s="20" t="s">
        <v>66</v>
      </c>
      <c r="C117" s="21" t="s">
        <v>36</v>
      </c>
      <c r="D117" s="15">
        <v>6.05</v>
      </c>
      <c r="E117" s="15">
        <v>3.6</v>
      </c>
      <c r="F117" s="15">
        <v>28.4</v>
      </c>
      <c r="G117" s="15">
        <v>180.1</v>
      </c>
      <c r="H117" s="63">
        <v>0.06</v>
      </c>
      <c r="I117" s="56">
        <v>0</v>
      </c>
      <c r="J117" s="57">
        <v>0</v>
      </c>
      <c r="K117" s="57">
        <v>2.1</v>
      </c>
      <c r="L117" s="56">
        <v>70.8</v>
      </c>
      <c r="M117" s="56">
        <v>106.2</v>
      </c>
      <c r="N117" s="56">
        <v>5.6</v>
      </c>
      <c r="O117" s="56">
        <v>1.28</v>
      </c>
    </row>
    <row r="118" spans="1:15" s="1" customFormat="1" ht="41.25" customHeight="1" thickBot="1">
      <c r="A118" s="34">
        <v>103</v>
      </c>
      <c r="B118" s="29" t="s">
        <v>27</v>
      </c>
      <c r="C118" s="23">
        <v>200</v>
      </c>
      <c r="D118" s="15">
        <v>2</v>
      </c>
      <c r="E118" s="15">
        <v>0</v>
      </c>
      <c r="F118" s="15">
        <v>18</v>
      </c>
      <c r="G118" s="15">
        <v>76</v>
      </c>
      <c r="H118" s="56">
        <v>0.01</v>
      </c>
      <c r="I118" s="56">
        <v>1</v>
      </c>
      <c r="J118" s="57">
        <v>0</v>
      </c>
      <c r="K118" s="57">
        <v>0</v>
      </c>
      <c r="L118" s="56">
        <v>11</v>
      </c>
      <c r="M118" s="56">
        <v>16.5</v>
      </c>
      <c r="N118" s="56">
        <v>2</v>
      </c>
      <c r="O118" s="56">
        <v>0.21</v>
      </c>
    </row>
    <row r="119" spans="1:15" s="1" customFormat="1" ht="38.25" customHeight="1" thickBot="1">
      <c r="A119" s="34"/>
      <c r="B119" s="20" t="s">
        <v>74</v>
      </c>
      <c r="C119" s="21">
        <v>50</v>
      </c>
      <c r="D119" s="15">
        <v>3.1</v>
      </c>
      <c r="E119" s="15">
        <v>5.45</v>
      </c>
      <c r="F119" s="15">
        <v>29.1</v>
      </c>
      <c r="G119" s="15">
        <v>109.4</v>
      </c>
      <c r="H119" s="56">
        <v>0.04</v>
      </c>
      <c r="I119" s="56">
        <v>1</v>
      </c>
      <c r="J119" s="57">
        <v>14.2</v>
      </c>
      <c r="K119" s="57">
        <v>0.4</v>
      </c>
      <c r="L119" s="56">
        <v>180</v>
      </c>
      <c r="M119" s="56">
        <v>270</v>
      </c>
      <c r="N119" s="56">
        <v>23</v>
      </c>
      <c r="O119" s="56">
        <v>0.5</v>
      </c>
    </row>
    <row r="120" spans="1:15" s="1" customFormat="1" ht="36" customHeight="1" thickBot="1">
      <c r="A120" s="34">
        <v>111</v>
      </c>
      <c r="B120" s="20" t="s">
        <v>37</v>
      </c>
      <c r="C120" s="21">
        <v>50</v>
      </c>
      <c r="D120" s="15">
        <v>3.5</v>
      </c>
      <c r="E120" s="15">
        <v>0.5</v>
      </c>
      <c r="F120" s="15">
        <v>17</v>
      </c>
      <c r="G120" s="15">
        <v>90.5</v>
      </c>
      <c r="H120" s="63">
        <v>0.03</v>
      </c>
      <c r="I120" s="56">
        <v>0</v>
      </c>
      <c r="J120" s="57">
        <v>0</v>
      </c>
      <c r="K120" s="57">
        <v>0</v>
      </c>
      <c r="L120" s="56">
        <v>32.5</v>
      </c>
      <c r="M120" s="56">
        <v>48.7</v>
      </c>
      <c r="N120" s="56">
        <v>18.85</v>
      </c>
      <c r="O120" s="56">
        <v>1.46</v>
      </c>
    </row>
    <row r="121" spans="1:15" s="1" customFormat="1" ht="34.5" customHeight="1" thickBot="1">
      <c r="A121" s="34"/>
      <c r="B121" s="19" t="s">
        <v>7</v>
      </c>
      <c r="C121" s="21"/>
      <c r="D121" s="15">
        <f>SUM(D114:D120)</f>
        <v>30.69</v>
      </c>
      <c r="E121" s="15">
        <f>SUM(E114:E120)</f>
        <v>30.23</v>
      </c>
      <c r="F121" s="15">
        <f>SUM(F114,F115,F116,F117,F118,F119,F120)</f>
        <v>148.66</v>
      </c>
      <c r="G121" s="15">
        <f>SUM(G114,G115,G116,G117,G118,G119,G120)</f>
        <v>887.1</v>
      </c>
      <c r="H121" s="63">
        <f aca="true" t="shared" si="16" ref="H121:O121">SUM(H114:H120)</f>
        <v>0.21600000000000003</v>
      </c>
      <c r="I121" s="56">
        <f t="shared" si="16"/>
        <v>28.77</v>
      </c>
      <c r="J121" s="57">
        <f t="shared" si="16"/>
        <v>14.29</v>
      </c>
      <c r="K121" s="57">
        <f t="shared" si="16"/>
        <v>2.7600000000000002</v>
      </c>
      <c r="L121" s="56">
        <f t="shared" si="16"/>
        <v>481.56</v>
      </c>
      <c r="M121" s="56">
        <f t="shared" si="16"/>
        <v>722.24</v>
      </c>
      <c r="N121" s="56">
        <f t="shared" si="16"/>
        <v>95.38999999999999</v>
      </c>
      <c r="O121" s="56">
        <f t="shared" si="16"/>
        <v>6.48</v>
      </c>
    </row>
    <row r="122" spans="1:15" s="1" customFormat="1" ht="36" customHeight="1" thickBot="1">
      <c r="A122" s="34"/>
      <c r="B122" s="19" t="s">
        <v>23</v>
      </c>
      <c r="C122" s="21"/>
      <c r="D122" s="15">
        <f aca="true" t="shared" si="17" ref="D122:O122">SUM(D112,D121)</f>
        <v>46.94</v>
      </c>
      <c r="E122" s="15">
        <f t="shared" si="17"/>
        <v>48.46</v>
      </c>
      <c r="F122" s="15">
        <f t="shared" si="17"/>
        <v>200.05</v>
      </c>
      <c r="G122" s="15">
        <f t="shared" si="17"/>
        <v>1472.5</v>
      </c>
      <c r="H122" s="63">
        <f t="shared" si="17"/>
        <v>0.336</v>
      </c>
      <c r="I122" s="56">
        <f t="shared" si="17"/>
        <v>29.31</v>
      </c>
      <c r="J122" s="57">
        <f t="shared" si="17"/>
        <v>44.29</v>
      </c>
      <c r="K122" s="57">
        <f t="shared" si="17"/>
        <v>6.4</v>
      </c>
      <c r="L122" s="56">
        <f t="shared" si="17"/>
        <v>652.46</v>
      </c>
      <c r="M122" s="56">
        <f t="shared" si="17"/>
        <v>978.5999999999999</v>
      </c>
      <c r="N122" s="56">
        <f t="shared" si="17"/>
        <v>134.17</v>
      </c>
      <c r="O122" s="56">
        <f t="shared" si="17"/>
        <v>11.75</v>
      </c>
    </row>
    <row r="123" spans="1:8" s="1" customFormat="1" ht="17.25" customHeight="1">
      <c r="A123" s="51"/>
      <c r="B123" s="52"/>
      <c r="C123" s="53"/>
      <c r="D123" s="54"/>
      <c r="E123" s="54"/>
      <c r="F123" s="54"/>
      <c r="G123" s="54"/>
      <c r="H123" s="39"/>
    </row>
    <row r="124" spans="1:8" s="43" customFormat="1" ht="24" customHeight="1">
      <c r="A124" s="47" t="s">
        <v>87</v>
      </c>
      <c r="H124" s="71"/>
    </row>
    <row r="125" spans="1:8" s="46" customFormat="1" ht="26.25" customHeight="1">
      <c r="A125" s="45" t="s">
        <v>24</v>
      </c>
      <c r="H125" s="39"/>
    </row>
    <row r="126" spans="1:8" s="43" customFormat="1" ht="54" customHeight="1" hidden="1">
      <c r="A126" s="47"/>
      <c r="H126" s="71"/>
    </row>
    <row r="127" spans="1:8" s="46" customFormat="1" ht="132.75" customHeight="1" hidden="1">
      <c r="A127" s="45"/>
      <c r="H127" s="39"/>
    </row>
    <row r="128" spans="1:8" s="46" customFormat="1" ht="32.25" customHeight="1" hidden="1">
      <c r="A128" s="45"/>
      <c r="H128" s="39"/>
    </row>
    <row r="129" spans="1:8" s="1" customFormat="1" ht="36" customHeight="1" thickBot="1">
      <c r="A129" s="36" t="s">
        <v>56</v>
      </c>
      <c r="B129" s="6"/>
      <c r="C129" s="14"/>
      <c r="D129" s="14"/>
      <c r="E129" s="14"/>
      <c r="F129" s="14"/>
      <c r="G129" s="14"/>
      <c r="H129" s="39"/>
    </row>
    <row r="130" spans="1:15" s="2" customFormat="1" ht="36" customHeight="1" thickBot="1">
      <c r="A130" s="86" t="s">
        <v>0</v>
      </c>
      <c r="B130" s="88" t="s">
        <v>1</v>
      </c>
      <c r="C130" s="12" t="s">
        <v>2</v>
      </c>
      <c r="D130" s="12" t="s">
        <v>3</v>
      </c>
      <c r="E130" s="12" t="s">
        <v>4</v>
      </c>
      <c r="F130" s="12" t="s">
        <v>5</v>
      </c>
      <c r="G130" s="44" t="s">
        <v>6</v>
      </c>
      <c r="H130" s="81" t="s">
        <v>107</v>
      </c>
      <c r="I130" s="82"/>
      <c r="J130" s="82"/>
      <c r="K130" s="83"/>
      <c r="L130" s="81" t="s">
        <v>108</v>
      </c>
      <c r="M130" s="82"/>
      <c r="N130" s="82"/>
      <c r="O130" s="83"/>
    </row>
    <row r="131" spans="1:15" s="24" customFormat="1" ht="57" customHeight="1" thickBot="1">
      <c r="A131" s="87"/>
      <c r="B131" s="89"/>
      <c r="C131" s="3" t="s">
        <v>96</v>
      </c>
      <c r="D131" s="3" t="s">
        <v>96</v>
      </c>
      <c r="E131" s="3" t="s">
        <v>96</v>
      </c>
      <c r="F131" s="3" t="s">
        <v>96</v>
      </c>
      <c r="G131" s="3" t="s">
        <v>96</v>
      </c>
      <c r="H131" s="8" t="s">
        <v>109</v>
      </c>
      <c r="I131" s="8" t="s">
        <v>110</v>
      </c>
      <c r="J131" s="55" t="s">
        <v>111</v>
      </c>
      <c r="K131" s="55" t="s">
        <v>112</v>
      </c>
      <c r="L131" s="8" t="s">
        <v>113</v>
      </c>
      <c r="M131" s="8" t="s">
        <v>114</v>
      </c>
      <c r="N131" s="8" t="s">
        <v>115</v>
      </c>
      <c r="O131" s="8" t="s">
        <v>116</v>
      </c>
    </row>
    <row r="132" spans="1:15" s="1" customFormat="1" ht="40.5" customHeight="1" thickBot="1">
      <c r="A132" s="34">
        <v>81</v>
      </c>
      <c r="B132" s="9" t="s">
        <v>75</v>
      </c>
      <c r="C132" s="21" t="s">
        <v>76</v>
      </c>
      <c r="D132" s="15">
        <v>3.2</v>
      </c>
      <c r="E132" s="15">
        <v>12.8</v>
      </c>
      <c r="F132" s="15">
        <v>38.5</v>
      </c>
      <c r="G132" s="15">
        <v>285.1</v>
      </c>
      <c r="H132" s="60">
        <v>0.03</v>
      </c>
      <c r="I132" s="61">
        <v>0</v>
      </c>
      <c r="J132" s="60">
        <v>8</v>
      </c>
      <c r="K132" s="60">
        <v>0.6</v>
      </c>
      <c r="L132" s="61">
        <v>33.9</v>
      </c>
      <c r="M132" s="61">
        <v>50.85</v>
      </c>
      <c r="N132" s="61">
        <v>3.9</v>
      </c>
      <c r="O132" s="61">
        <v>0.5</v>
      </c>
    </row>
    <row r="133" spans="1:15" s="1" customFormat="1" ht="61.5" customHeight="1" thickBot="1">
      <c r="A133" s="34">
        <v>22</v>
      </c>
      <c r="B133" s="33" t="s">
        <v>35</v>
      </c>
      <c r="C133" s="21">
        <v>60</v>
      </c>
      <c r="D133" s="15">
        <v>0.85</v>
      </c>
      <c r="E133" s="15">
        <v>1.5</v>
      </c>
      <c r="F133" s="15">
        <v>27.8</v>
      </c>
      <c r="G133" s="15">
        <v>54</v>
      </c>
      <c r="H133" s="63">
        <v>0.01</v>
      </c>
      <c r="I133" s="56">
        <v>0.1</v>
      </c>
      <c r="J133" s="57">
        <v>0.65</v>
      </c>
      <c r="K133" s="57">
        <v>0.32</v>
      </c>
      <c r="L133" s="56">
        <v>15.35</v>
      </c>
      <c r="M133" s="56">
        <v>23.03</v>
      </c>
      <c r="N133" s="56">
        <v>19.32</v>
      </c>
      <c r="O133" s="56">
        <v>0.29</v>
      </c>
    </row>
    <row r="134" spans="1:15" s="14" customFormat="1" ht="35.25" customHeight="1" thickBot="1">
      <c r="A134" s="34">
        <v>960</v>
      </c>
      <c r="B134" s="20" t="s">
        <v>159</v>
      </c>
      <c r="C134" s="21">
        <v>200</v>
      </c>
      <c r="D134" s="15">
        <v>3.6</v>
      </c>
      <c r="E134" s="15">
        <v>2.5</v>
      </c>
      <c r="F134" s="15">
        <v>15.6</v>
      </c>
      <c r="G134" s="15">
        <v>148.2</v>
      </c>
      <c r="H134" s="63">
        <v>0.03</v>
      </c>
      <c r="I134" s="56">
        <v>0.98</v>
      </c>
      <c r="J134" s="57">
        <v>0.03</v>
      </c>
      <c r="K134" s="57">
        <v>0</v>
      </c>
      <c r="L134" s="56">
        <v>90.8</v>
      </c>
      <c r="M134" s="56">
        <v>136.2</v>
      </c>
      <c r="N134" s="56">
        <v>90.8</v>
      </c>
      <c r="O134" s="56">
        <v>0.37</v>
      </c>
    </row>
    <row r="135" spans="1:15" s="14" customFormat="1" ht="39" customHeight="1" thickBot="1">
      <c r="A135" s="34"/>
      <c r="B135" s="20" t="s">
        <v>49</v>
      </c>
      <c r="C135" s="21">
        <v>30</v>
      </c>
      <c r="D135" s="15">
        <v>2.4</v>
      </c>
      <c r="E135" s="15">
        <v>0.3</v>
      </c>
      <c r="F135" s="15">
        <v>14.7</v>
      </c>
      <c r="G135" s="15">
        <v>71.4</v>
      </c>
      <c r="H135" s="63">
        <v>0.02</v>
      </c>
      <c r="I135" s="56">
        <v>0</v>
      </c>
      <c r="J135" s="57">
        <v>0</v>
      </c>
      <c r="K135" s="57">
        <v>0.02</v>
      </c>
      <c r="L135" s="56">
        <v>11.67</v>
      </c>
      <c r="M135" s="56">
        <v>17.51</v>
      </c>
      <c r="N135" s="56">
        <v>10.44</v>
      </c>
      <c r="O135" s="56">
        <v>0.8</v>
      </c>
    </row>
    <row r="136" spans="1:15" s="1" customFormat="1" ht="30.75" customHeight="1" thickBot="1">
      <c r="A136" s="34"/>
      <c r="B136" s="19" t="s">
        <v>7</v>
      </c>
      <c r="C136" s="21"/>
      <c r="D136" s="15">
        <f aca="true" t="shared" si="18" ref="D136:O136">SUM(D132:D135)</f>
        <v>10.05</v>
      </c>
      <c r="E136" s="15">
        <f t="shared" si="18"/>
        <v>17.1</v>
      </c>
      <c r="F136" s="15">
        <f t="shared" si="18"/>
        <v>96.6</v>
      </c>
      <c r="G136" s="15">
        <f t="shared" si="18"/>
        <v>558.7</v>
      </c>
      <c r="H136" s="63">
        <f t="shared" si="18"/>
        <v>0.09000000000000001</v>
      </c>
      <c r="I136" s="56">
        <f t="shared" si="18"/>
        <v>1.08</v>
      </c>
      <c r="J136" s="57">
        <f t="shared" si="18"/>
        <v>8.68</v>
      </c>
      <c r="K136" s="57">
        <f t="shared" si="18"/>
        <v>0.94</v>
      </c>
      <c r="L136" s="56">
        <f t="shared" si="18"/>
        <v>151.72</v>
      </c>
      <c r="M136" s="56">
        <f t="shared" si="18"/>
        <v>227.58999999999997</v>
      </c>
      <c r="N136" s="56">
        <f t="shared" si="18"/>
        <v>124.46</v>
      </c>
      <c r="O136" s="56">
        <f t="shared" si="18"/>
        <v>1.9600000000000002</v>
      </c>
    </row>
    <row r="137" spans="1:8" s="1" customFormat="1" ht="37.5" customHeight="1" thickBot="1">
      <c r="A137" s="37" t="s">
        <v>55</v>
      </c>
      <c r="B137" s="19"/>
      <c r="C137" s="8"/>
      <c r="D137" s="8"/>
      <c r="E137" s="8"/>
      <c r="F137" s="8"/>
      <c r="G137" s="8"/>
      <c r="H137" s="39"/>
    </row>
    <row r="138" spans="1:15" s="1" customFormat="1" ht="38.25" customHeight="1" thickBot="1">
      <c r="A138" s="34">
        <v>21</v>
      </c>
      <c r="B138" s="20" t="s">
        <v>26</v>
      </c>
      <c r="C138" s="21">
        <v>60</v>
      </c>
      <c r="D138" s="15">
        <v>0.44</v>
      </c>
      <c r="E138" s="15">
        <v>0.08</v>
      </c>
      <c r="F138" s="15">
        <v>1.52</v>
      </c>
      <c r="G138" s="15">
        <v>9.2</v>
      </c>
      <c r="H138" s="69">
        <v>0.02</v>
      </c>
      <c r="I138" s="56">
        <v>13.6</v>
      </c>
      <c r="J138" s="57">
        <v>0</v>
      </c>
      <c r="K138" s="57">
        <v>0.16</v>
      </c>
      <c r="L138" s="56">
        <v>4</v>
      </c>
      <c r="M138" s="56">
        <v>6</v>
      </c>
      <c r="N138" s="56">
        <v>8.8</v>
      </c>
      <c r="O138" s="56">
        <v>0.48</v>
      </c>
    </row>
    <row r="139" spans="1:15" s="1" customFormat="1" ht="57.75" customHeight="1" thickBot="1">
      <c r="A139" s="34">
        <v>24</v>
      </c>
      <c r="B139" s="9" t="s">
        <v>77</v>
      </c>
      <c r="C139" s="21" t="s">
        <v>78</v>
      </c>
      <c r="D139" s="15">
        <v>7.8</v>
      </c>
      <c r="E139" s="15">
        <v>6.4</v>
      </c>
      <c r="F139" s="15">
        <v>15.7</v>
      </c>
      <c r="G139" s="15">
        <v>171</v>
      </c>
      <c r="H139" s="56">
        <v>0.016</v>
      </c>
      <c r="I139" s="56">
        <v>24.75</v>
      </c>
      <c r="J139" s="57">
        <v>1.7</v>
      </c>
      <c r="K139" s="57">
        <v>0.2</v>
      </c>
      <c r="L139" s="56">
        <v>242.78</v>
      </c>
      <c r="M139" s="56">
        <v>364.1</v>
      </c>
      <c r="N139" s="56">
        <v>16.8</v>
      </c>
      <c r="O139" s="56">
        <v>0.58</v>
      </c>
    </row>
    <row r="140" spans="1:15" s="1" customFormat="1" ht="33.75" customHeight="1" thickBot="1">
      <c r="A140" s="34">
        <v>52</v>
      </c>
      <c r="B140" s="20" t="s">
        <v>173</v>
      </c>
      <c r="C140" s="21" t="s">
        <v>29</v>
      </c>
      <c r="D140" s="15">
        <v>15.8</v>
      </c>
      <c r="E140" s="15">
        <v>14.6</v>
      </c>
      <c r="F140" s="15">
        <v>9.7</v>
      </c>
      <c r="G140" s="15">
        <v>148.5</v>
      </c>
      <c r="H140" s="57">
        <v>0.01</v>
      </c>
      <c r="I140" s="56">
        <v>29.7</v>
      </c>
      <c r="J140" s="57">
        <v>0</v>
      </c>
      <c r="K140" s="57">
        <v>0</v>
      </c>
      <c r="L140" s="56">
        <v>166.92</v>
      </c>
      <c r="M140" s="56">
        <v>250.4</v>
      </c>
      <c r="N140" s="56">
        <v>1.4</v>
      </c>
      <c r="O140" s="56">
        <v>0.96</v>
      </c>
    </row>
    <row r="141" spans="1:15" s="1" customFormat="1" ht="56.25" customHeight="1" thickBot="1">
      <c r="A141" s="34">
        <v>70</v>
      </c>
      <c r="B141" s="20" t="s">
        <v>71</v>
      </c>
      <c r="C141" s="21" t="s">
        <v>36</v>
      </c>
      <c r="D141" s="15">
        <v>7.6</v>
      </c>
      <c r="E141" s="15">
        <v>7.2</v>
      </c>
      <c r="F141" s="15">
        <v>27.5</v>
      </c>
      <c r="G141" s="15">
        <v>237</v>
      </c>
      <c r="H141" s="56">
        <v>0.06</v>
      </c>
      <c r="I141" s="56">
        <v>0</v>
      </c>
      <c r="J141" s="57">
        <v>0</v>
      </c>
      <c r="K141" s="57">
        <v>6.7</v>
      </c>
      <c r="L141" s="56">
        <v>18.6</v>
      </c>
      <c r="M141" s="56">
        <v>27.9</v>
      </c>
      <c r="N141" s="56">
        <v>84.02</v>
      </c>
      <c r="O141" s="56">
        <v>2.81</v>
      </c>
    </row>
    <row r="142" spans="1:15" s="1" customFormat="1" ht="33" customHeight="1" thickBot="1">
      <c r="A142" s="34">
        <v>867</v>
      </c>
      <c r="B142" s="20" t="s">
        <v>10</v>
      </c>
      <c r="C142" s="21">
        <v>200</v>
      </c>
      <c r="D142" s="15">
        <v>0.6</v>
      </c>
      <c r="E142" s="15">
        <v>0</v>
      </c>
      <c r="F142" s="15">
        <v>31.4</v>
      </c>
      <c r="G142" s="15">
        <v>124</v>
      </c>
      <c r="H142" s="56">
        <v>0</v>
      </c>
      <c r="I142" s="56">
        <v>1.6</v>
      </c>
      <c r="J142" s="57">
        <v>0</v>
      </c>
      <c r="K142" s="57">
        <v>0.34</v>
      </c>
      <c r="L142" s="56">
        <v>20.57</v>
      </c>
      <c r="M142" s="56">
        <v>30.8</v>
      </c>
      <c r="N142" s="56">
        <v>11.48</v>
      </c>
      <c r="O142" s="56">
        <v>0.34</v>
      </c>
    </row>
    <row r="143" spans="1:15" s="1" customFormat="1" ht="33" customHeight="1" thickBot="1">
      <c r="A143" s="34"/>
      <c r="B143" s="20" t="s">
        <v>45</v>
      </c>
      <c r="C143" s="21">
        <v>100</v>
      </c>
      <c r="D143" s="15">
        <v>0</v>
      </c>
      <c r="E143" s="15">
        <v>0</v>
      </c>
      <c r="F143" s="15">
        <v>8</v>
      </c>
      <c r="G143" s="15">
        <v>37</v>
      </c>
      <c r="H143" s="56">
        <v>0.02</v>
      </c>
      <c r="I143" s="56">
        <v>5</v>
      </c>
      <c r="J143" s="57">
        <v>0</v>
      </c>
      <c r="K143" s="57">
        <v>0</v>
      </c>
      <c r="L143" s="56">
        <v>16</v>
      </c>
      <c r="M143" s="56">
        <v>24</v>
      </c>
      <c r="N143" s="56">
        <v>5</v>
      </c>
      <c r="O143" s="56">
        <v>0.8</v>
      </c>
    </row>
    <row r="144" spans="1:15" s="1" customFormat="1" ht="36" customHeight="1" thickBot="1">
      <c r="A144" s="34">
        <v>111</v>
      </c>
      <c r="B144" s="20" t="s">
        <v>37</v>
      </c>
      <c r="C144" s="21">
        <v>50</v>
      </c>
      <c r="D144" s="15">
        <v>3.5</v>
      </c>
      <c r="E144" s="15">
        <v>0.5</v>
      </c>
      <c r="F144" s="15">
        <v>17</v>
      </c>
      <c r="G144" s="15">
        <v>90.5</v>
      </c>
      <c r="H144" s="63">
        <v>0.03</v>
      </c>
      <c r="I144" s="56">
        <v>0</v>
      </c>
      <c r="J144" s="57">
        <v>0</v>
      </c>
      <c r="K144" s="57">
        <v>0</v>
      </c>
      <c r="L144" s="56">
        <v>32.5</v>
      </c>
      <c r="M144" s="56">
        <v>48.7</v>
      </c>
      <c r="N144" s="56">
        <v>18.85</v>
      </c>
      <c r="O144" s="56">
        <v>1.46</v>
      </c>
    </row>
    <row r="145" spans="1:15" s="1" customFormat="1" ht="43.5" customHeight="1" thickBot="1">
      <c r="A145" s="34"/>
      <c r="B145" s="19" t="s">
        <v>7</v>
      </c>
      <c r="C145" s="21"/>
      <c r="D145" s="15">
        <f aca="true" t="shared" si="19" ref="D145:O145">SUM(D138:D144)</f>
        <v>35.74</v>
      </c>
      <c r="E145" s="15">
        <f t="shared" si="19"/>
        <v>28.779999999999998</v>
      </c>
      <c r="F145" s="15">
        <f t="shared" si="19"/>
        <v>110.82</v>
      </c>
      <c r="G145" s="15">
        <f t="shared" si="19"/>
        <v>817.2</v>
      </c>
      <c r="H145" s="63">
        <f t="shared" si="19"/>
        <v>0.156</v>
      </c>
      <c r="I145" s="56">
        <f t="shared" si="19"/>
        <v>74.64999999999999</v>
      </c>
      <c r="J145" s="57">
        <f t="shared" si="19"/>
        <v>1.7</v>
      </c>
      <c r="K145" s="57">
        <f t="shared" si="19"/>
        <v>7.4</v>
      </c>
      <c r="L145" s="56">
        <f t="shared" si="19"/>
        <v>501.37</v>
      </c>
      <c r="M145" s="56">
        <f t="shared" si="19"/>
        <v>751.9</v>
      </c>
      <c r="N145" s="56">
        <f t="shared" si="19"/>
        <v>146.35</v>
      </c>
      <c r="O145" s="56">
        <f t="shared" si="19"/>
        <v>7.43</v>
      </c>
    </row>
    <row r="146" spans="1:15" s="1" customFormat="1" ht="38.25" customHeight="1" thickBot="1">
      <c r="A146" s="34"/>
      <c r="B146" s="19" t="s">
        <v>23</v>
      </c>
      <c r="C146" s="21"/>
      <c r="D146" s="15">
        <f aca="true" t="shared" si="20" ref="D146:O146">SUM(D136,D145)</f>
        <v>45.790000000000006</v>
      </c>
      <c r="E146" s="15">
        <f t="shared" si="20"/>
        <v>45.879999999999995</v>
      </c>
      <c r="F146" s="15">
        <f t="shared" si="20"/>
        <v>207.42</v>
      </c>
      <c r="G146" s="15">
        <f t="shared" si="20"/>
        <v>1375.9</v>
      </c>
      <c r="H146" s="63">
        <f t="shared" si="20"/>
        <v>0.246</v>
      </c>
      <c r="I146" s="56">
        <f t="shared" si="20"/>
        <v>75.72999999999999</v>
      </c>
      <c r="J146" s="57">
        <f t="shared" si="20"/>
        <v>10.379999999999999</v>
      </c>
      <c r="K146" s="57">
        <f t="shared" si="20"/>
        <v>8.34</v>
      </c>
      <c r="L146" s="56">
        <f t="shared" si="20"/>
        <v>653.09</v>
      </c>
      <c r="M146" s="56">
        <f t="shared" si="20"/>
        <v>979.49</v>
      </c>
      <c r="N146" s="56">
        <f t="shared" si="20"/>
        <v>270.81</v>
      </c>
      <c r="O146" s="56">
        <f t="shared" si="20"/>
        <v>9.39</v>
      </c>
    </row>
    <row r="147" spans="1:15" s="1" customFormat="1" ht="38.25" customHeight="1">
      <c r="A147" s="51"/>
      <c r="B147" s="52"/>
      <c r="C147" s="53"/>
      <c r="D147" s="54"/>
      <c r="E147" s="54"/>
      <c r="F147" s="54"/>
      <c r="G147" s="54"/>
      <c r="H147" s="75"/>
      <c r="I147" s="65"/>
      <c r="J147" s="66"/>
      <c r="K147" s="66"/>
      <c r="L147" s="65"/>
      <c r="M147" s="65"/>
      <c r="N147" s="65"/>
      <c r="O147" s="65"/>
    </row>
    <row r="148" spans="1:15" s="1" customFormat="1" ht="408.75" customHeight="1">
      <c r="A148" s="51"/>
      <c r="B148" s="52"/>
      <c r="C148" s="53"/>
      <c r="D148" s="54"/>
      <c r="E148" s="54"/>
      <c r="F148" s="54"/>
      <c r="G148" s="54"/>
      <c r="H148" s="75"/>
      <c r="I148" s="65"/>
      <c r="J148" s="66"/>
      <c r="K148" s="66"/>
      <c r="L148" s="65"/>
      <c r="M148" s="65"/>
      <c r="N148" s="65"/>
      <c r="O148" s="65"/>
    </row>
    <row r="149" spans="1:8" s="1" customFormat="1" ht="63.75" customHeight="1">
      <c r="A149" s="51"/>
      <c r="B149" s="52"/>
      <c r="C149" s="53"/>
      <c r="D149" s="54"/>
      <c r="E149" s="54"/>
      <c r="F149" s="54"/>
      <c r="G149" s="54"/>
      <c r="H149" s="39"/>
    </row>
    <row r="150" spans="1:8" s="1" customFormat="1" ht="39.75" customHeight="1">
      <c r="A150" s="36" t="s">
        <v>19</v>
      </c>
      <c r="B150" s="6"/>
      <c r="C150" s="14"/>
      <c r="D150" s="14"/>
      <c r="E150" s="14"/>
      <c r="F150" s="14"/>
      <c r="G150" s="14"/>
      <c r="H150" s="39"/>
    </row>
    <row r="151" spans="1:8" s="1" customFormat="1" ht="36" customHeight="1" thickBot="1">
      <c r="A151" s="36" t="s">
        <v>56</v>
      </c>
      <c r="B151" s="6"/>
      <c r="C151" s="14"/>
      <c r="D151" s="14"/>
      <c r="E151" s="14"/>
      <c r="F151" s="14"/>
      <c r="G151" s="14"/>
      <c r="H151" s="39"/>
    </row>
    <row r="152" spans="1:15" s="2" customFormat="1" ht="33.75" customHeight="1" thickBot="1">
      <c r="A152" s="86" t="s">
        <v>0</v>
      </c>
      <c r="B152" s="88" t="s">
        <v>1</v>
      </c>
      <c r="C152" s="12" t="s">
        <v>2</v>
      </c>
      <c r="D152" s="12" t="s">
        <v>3</v>
      </c>
      <c r="E152" s="12" t="s">
        <v>4</v>
      </c>
      <c r="F152" s="12" t="s">
        <v>5</v>
      </c>
      <c r="G152" s="44" t="s">
        <v>6</v>
      </c>
      <c r="H152" s="81" t="s">
        <v>107</v>
      </c>
      <c r="I152" s="82"/>
      <c r="J152" s="82"/>
      <c r="K152" s="83"/>
      <c r="L152" s="81" t="s">
        <v>108</v>
      </c>
      <c r="M152" s="82"/>
      <c r="N152" s="82"/>
      <c r="O152" s="83"/>
    </row>
    <row r="153" spans="1:15" s="24" customFormat="1" ht="58.5" customHeight="1" thickBot="1">
      <c r="A153" s="87"/>
      <c r="B153" s="89"/>
      <c r="C153" s="3" t="s">
        <v>96</v>
      </c>
      <c r="D153" s="3" t="s">
        <v>96</v>
      </c>
      <c r="E153" s="3" t="s">
        <v>96</v>
      </c>
      <c r="F153" s="3" t="s">
        <v>96</v>
      </c>
      <c r="G153" s="3" t="s">
        <v>96</v>
      </c>
      <c r="H153" s="8" t="s">
        <v>109</v>
      </c>
      <c r="I153" s="8" t="s">
        <v>110</v>
      </c>
      <c r="J153" s="55" t="s">
        <v>111</v>
      </c>
      <c r="K153" s="55" t="s">
        <v>112</v>
      </c>
      <c r="L153" s="8" t="s">
        <v>113</v>
      </c>
      <c r="M153" s="8" t="s">
        <v>114</v>
      </c>
      <c r="N153" s="8" t="s">
        <v>115</v>
      </c>
      <c r="O153" s="8" t="s">
        <v>116</v>
      </c>
    </row>
    <row r="154" spans="1:15" s="1" customFormat="1" ht="29.25" customHeight="1" thickBot="1">
      <c r="A154" s="34">
        <v>608</v>
      </c>
      <c r="B154" s="20" t="s">
        <v>51</v>
      </c>
      <c r="C154" s="21">
        <v>80</v>
      </c>
      <c r="D154" s="15">
        <v>11.3</v>
      </c>
      <c r="E154" s="15">
        <v>19</v>
      </c>
      <c r="F154" s="15">
        <v>10.5</v>
      </c>
      <c r="G154" s="15">
        <v>254</v>
      </c>
      <c r="H154" s="63">
        <v>0.04</v>
      </c>
      <c r="I154" s="56">
        <v>0.31</v>
      </c>
      <c r="J154" s="57">
        <v>0</v>
      </c>
      <c r="K154" s="57">
        <v>0</v>
      </c>
      <c r="L154" s="56">
        <v>82.46</v>
      </c>
      <c r="M154" s="56">
        <v>123.69</v>
      </c>
      <c r="N154" s="56">
        <v>17.59</v>
      </c>
      <c r="O154" s="56">
        <v>1.83</v>
      </c>
    </row>
    <row r="155" spans="1:15" s="14" customFormat="1" ht="42" customHeight="1" thickBot="1">
      <c r="A155" s="34">
        <v>19</v>
      </c>
      <c r="B155" s="33" t="s">
        <v>94</v>
      </c>
      <c r="C155" s="21">
        <v>60</v>
      </c>
      <c r="D155" s="15">
        <v>0.85</v>
      </c>
      <c r="E155" s="15">
        <v>0.05</v>
      </c>
      <c r="F155" s="15">
        <v>17.8</v>
      </c>
      <c r="G155" s="15">
        <v>34</v>
      </c>
      <c r="H155" s="57">
        <v>0.015</v>
      </c>
      <c r="I155" s="56">
        <v>12.88</v>
      </c>
      <c r="J155" s="57">
        <v>0.43</v>
      </c>
      <c r="K155" s="57">
        <v>0.05</v>
      </c>
      <c r="L155" s="56">
        <v>23.28</v>
      </c>
      <c r="M155" s="56">
        <v>34.92</v>
      </c>
      <c r="N155" s="56">
        <v>9.44</v>
      </c>
      <c r="O155" s="56">
        <v>0.3</v>
      </c>
    </row>
    <row r="156" spans="1:15" s="14" customFormat="1" ht="35.25" customHeight="1" thickBot="1">
      <c r="A156" s="34">
        <v>101</v>
      </c>
      <c r="B156" s="20" t="s">
        <v>91</v>
      </c>
      <c r="C156" s="21">
        <v>200</v>
      </c>
      <c r="D156" s="15">
        <v>2.4</v>
      </c>
      <c r="E156" s="15">
        <v>2.5</v>
      </c>
      <c r="F156" s="15">
        <v>31.8</v>
      </c>
      <c r="G156" s="15">
        <v>156</v>
      </c>
      <c r="H156" s="63">
        <v>0.01</v>
      </c>
      <c r="I156" s="56">
        <v>0.3</v>
      </c>
      <c r="J156" s="57">
        <v>6</v>
      </c>
      <c r="K156" s="57">
        <v>0.03</v>
      </c>
      <c r="L156" s="56">
        <v>60</v>
      </c>
      <c r="M156" s="56">
        <v>90</v>
      </c>
      <c r="N156" s="56">
        <v>10.7</v>
      </c>
      <c r="O156" s="56">
        <v>0.2</v>
      </c>
    </row>
    <row r="157" spans="1:15" s="14" customFormat="1" ht="39" customHeight="1" thickBot="1">
      <c r="A157" s="34">
        <v>110</v>
      </c>
      <c r="B157" s="20" t="s">
        <v>49</v>
      </c>
      <c r="C157" s="21">
        <v>50</v>
      </c>
      <c r="D157" s="15">
        <v>4</v>
      </c>
      <c r="E157" s="15">
        <v>0.5</v>
      </c>
      <c r="F157" s="15">
        <v>24.5</v>
      </c>
      <c r="G157" s="15">
        <v>119</v>
      </c>
      <c r="H157" s="63">
        <v>0.02</v>
      </c>
      <c r="I157" s="56">
        <v>0</v>
      </c>
      <c r="J157" s="57">
        <v>0</v>
      </c>
      <c r="K157" s="57">
        <v>0.02</v>
      </c>
      <c r="L157" s="56">
        <v>19.45</v>
      </c>
      <c r="M157" s="56">
        <v>29.18</v>
      </c>
      <c r="N157" s="56">
        <v>10.44</v>
      </c>
      <c r="O157" s="56">
        <v>0.8</v>
      </c>
    </row>
    <row r="158" spans="1:15" s="1" customFormat="1" ht="37.5" customHeight="1" thickBot="1">
      <c r="A158" s="34"/>
      <c r="B158" s="19" t="s">
        <v>7</v>
      </c>
      <c r="C158" s="21"/>
      <c r="D158" s="15">
        <f>SUM(D154:D157)</f>
        <v>18.55</v>
      </c>
      <c r="E158" s="15">
        <f>SUM(E154:E157)</f>
        <v>22.05</v>
      </c>
      <c r="F158" s="15">
        <f>SUM(F154:F157)</f>
        <v>84.6</v>
      </c>
      <c r="G158" s="15">
        <f>SUM(G154,G155,G156,G157)</f>
        <v>563</v>
      </c>
      <c r="H158" s="63">
        <f aca="true" t="shared" si="21" ref="H158:O158">SUM(H154:H157)</f>
        <v>0.085</v>
      </c>
      <c r="I158" s="56">
        <f t="shared" si="21"/>
        <v>13.490000000000002</v>
      </c>
      <c r="J158" s="57">
        <f t="shared" si="21"/>
        <v>6.43</v>
      </c>
      <c r="K158" s="57">
        <f t="shared" si="21"/>
        <v>0.1</v>
      </c>
      <c r="L158" s="56">
        <f t="shared" si="21"/>
        <v>185.19</v>
      </c>
      <c r="M158" s="56">
        <f t="shared" si="21"/>
        <v>277.79</v>
      </c>
      <c r="N158" s="56">
        <f t="shared" si="21"/>
        <v>48.17</v>
      </c>
      <c r="O158" s="56">
        <f t="shared" si="21"/>
        <v>3.13</v>
      </c>
    </row>
    <row r="159" spans="1:8" s="1" customFormat="1" ht="37.5" customHeight="1" thickBot="1">
      <c r="A159" s="37" t="s">
        <v>55</v>
      </c>
      <c r="B159" s="19"/>
      <c r="C159" s="21"/>
      <c r="D159" s="15"/>
      <c r="E159" s="15"/>
      <c r="F159" s="15"/>
      <c r="G159" s="15"/>
      <c r="H159" s="39"/>
    </row>
    <row r="160" spans="1:15" s="1" customFormat="1" ht="44.25" customHeight="1" thickBot="1">
      <c r="A160" s="34">
        <v>1</v>
      </c>
      <c r="B160" s="9" t="s">
        <v>174</v>
      </c>
      <c r="C160" s="21">
        <v>60</v>
      </c>
      <c r="D160" s="15">
        <v>0.91</v>
      </c>
      <c r="E160" s="15">
        <v>0.5</v>
      </c>
      <c r="F160" s="15">
        <v>10.7</v>
      </c>
      <c r="G160" s="15">
        <v>77.2</v>
      </c>
      <c r="H160" s="63">
        <v>0.01</v>
      </c>
      <c r="I160" s="56">
        <v>0.1</v>
      </c>
      <c r="J160" s="57">
        <v>0.65</v>
      </c>
      <c r="K160" s="57">
        <v>0.32</v>
      </c>
      <c r="L160" s="56">
        <v>15.35</v>
      </c>
      <c r="M160" s="56">
        <v>23.02</v>
      </c>
      <c r="N160" s="56">
        <v>19.32</v>
      </c>
      <c r="O160" s="56">
        <v>0.29</v>
      </c>
    </row>
    <row r="161" spans="1:15" s="1" customFormat="1" ht="33" customHeight="1" thickBot="1">
      <c r="A161" s="34">
        <v>36</v>
      </c>
      <c r="B161" s="9" t="s">
        <v>80</v>
      </c>
      <c r="C161" s="21">
        <v>200</v>
      </c>
      <c r="D161" s="15">
        <v>2.09</v>
      </c>
      <c r="E161" s="15">
        <v>6.2</v>
      </c>
      <c r="F161" s="15">
        <v>14.05</v>
      </c>
      <c r="G161" s="15">
        <v>139</v>
      </c>
      <c r="H161" s="56">
        <v>0.03</v>
      </c>
      <c r="I161" s="56">
        <v>13.96</v>
      </c>
      <c r="J161" s="57">
        <v>0.02</v>
      </c>
      <c r="K161" s="57">
        <v>0.2</v>
      </c>
      <c r="L161" s="56">
        <v>68.5</v>
      </c>
      <c r="M161" s="56">
        <v>102.8</v>
      </c>
      <c r="N161" s="56">
        <v>19.96</v>
      </c>
      <c r="O161" s="56">
        <v>0.8</v>
      </c>
    </row>
    <row r="162" spans="1:15" s="1" customFormat="1" ht="34.5" customHeight="1" thickBot="1">
      <c r="A162" s="34">
        <v>65</v>
      </c>
      <c r="B162" s="29" t="s">
        <v>69</v>
      </c>
      <c r="C162" s="21" t="s">
        <v>36</v>
      </c>
      <c r="D162" s="15">
        <v>3.1</v>
      </c>
      <c r="E162" s="15">
        <v>7.4</v>
      </c>
      <c r="F162" s="15">
        <v>14.8</v>
      </c>
      <c r="G162" s="15">
        <v>114.4</v>
      </c>
      <c r="H162" s="57">
        <v>0.07</v>
      </c>
      <c r="I162" s="56">
        <v>2.09</v>
      </c>
      <c r="J162" s="57">
        <v>0.02</v>
      </c>
      <c r="K162" s="57">
        <v>0.1</v>
      </c>
      <c r="L162" s="56">
        <v>54.67</v>
      </c>
      <c r="M162" s="56">
        <v>82</v>
      </c>
      <c r="N162" s="56">
        <v>15.56</v>
      </c>
      <c r="O162" s="56">
        <v>0.49</v>
      </c>
    </row>
    <row r="163" spans="1:15" s="1" customFormat="1" ht="33" customHeight="1" thickBot="1">
      <c r="A163" s="34">
        <v>56</v>
      </c>
      <c r="B163" s="33" t="s">
        <v>79</v>
      </c>
      <c r="C163" s="31">
        <v>80</v>
      </c>
      <c r="D163" s="32">
        <v>14.2</v>
      </c>
      <c r="E163" s="31">
        <v>9.5</v>
      </c>
      <c r="F163" s="31">
        <v>25.7</v>
      </c>
      <c r="G163" s="31">
        <v>195.6</v>
      </c>
      <c r="H163" s="69">
        <v>0.015</v>
      </c>
      <c r="I163" s="56">
        <v>0.31</v>
      </c>
      <c r="J163" s="57">
        <v>0</v>
      </c>
      <c r="K163" s="57">
        <v>0.4</v>
      </c>
      <c r="L163" s="56">
        <v>130.63</v>
      </c>
      <c r="M163" s="56">
        <v>195.95</v>
      </c>
      <c r="N163" s="56">
        <v>14.33</v>
      </c>
      <c r="O163" s="56">
        <v>0.3</v>
      </c>
    </row>
    <row r="164" spans="1:15" s="1" customFormat="1" ht="30.75" customHeight="1" thickBot="1">
      <c r="A164" s="34"/>
      <c r="B164" s="20" t="s">
        <v>44</v>
      </c>
      <c r="C164" s="21">
        <v>100</v>
      </c>
      <c r="D164" s="15">
        <v>0</v>
      </c>
      <c r="E164" s="15">
        <v>0</v>
      </c>
      <c r="F164" s="15">
        <v>10</v>
      </c>
      <c r="G164" s="15">
        <v>42</v>
      </c>
      <c r="H164" s="63">
        <v>0.03</v>
      </c>
      <c r="I164" s="56">
        <v>5</v>
      </c>
      <c r="J164" s="57">
        <v>0</v>
      </c>
      <c r="K164" s="57">
        <v>0</v>
      </c>
      <c r="L164" s="56">
        <v>16</v>
      </c>
      <c r="M164" s="56">
        <v>24</v>
      </c>
      <c r="N164" s="56">
        <v>7</v>
      </c>
      <c r="O164" s="56">
        <v>0.8</v>
      </c>
    </row>
    <row r="165" spans="1:15" s="1" customFormat="1" ht="33.75" customHeight="1" thickBot="1">
      <c r="A165" s="76"/>
      <c r="B165" s="29" t="s">
        <v>81</v>
      </c>
      <c r="C165" s="21">
        <v>200</v>
      </c>
      <c r="D165" s="16">
        <v>3.5</v>
      </c>
      <c r="E165" s="16">
        <v>2.5</v>
      </c>
      <c r="F165" s="16">
        <v>21.6</v>
      </c>
      <c r="G165" s="16">
        <v>168</v>
      </c>
      <c r="H165" s="69">
        <v>0.03</v>
      </c>
      <c r="I165" s="56">
        <v>0.6</v>
      </c>
      <c r="J165" s="57">
        <v>30</v>
      </c>
      <c r="K165" s="57">
        <v>0</v>
      </c>
      <c r="L165" s="56">
        <v>174</v>
      </c>
      <c r="M165" s="56">
        <v>261</v>
      </c>
      <c r="N165" s="56">
        <v>15</v>
      </c>
      <c r="O165" s="56">
        <v>0.1</v>
      </c>
    </row>
    <row r="166" spans="1:15" s="1" customFormat="1" ht="36" customHeight="1" thickBot="1">
      <c r="A166" s="34">
        <v>111</v>
      </c>
      <c r="B166" s="20" t="s">
        <v>37</v>
      </c>
      <c r="C166" s="21">
        <v>50</v>
      </c>
      <c r="D166" s="15">
        <v>3.5</v>
      </c>
      <c r="E166" s="15">
        <v>0.5</v>
      </c>
      <c r="F166" s="15">
        <v>17</v>
      </c>
      <c r="G166" s="15">
        <v>90.5</v>
      </c>
      <c r="H166" s="63">
        <v>0.03</v>
      </c>
      <c r="I166" s="56">
        <v>0</v>
      </c>
      <c r="J166" s="57">
        <v>0</v>
      </c>
      <c r="K166" s="57">
        <v>0</v>
      </c>
      <c r="L166" s="56">
        <v>32.5</v>
      </c>
      <c r="M166" s="56">
        <v>48.7</v>
      </c>
      <c r="N166" s="56">
        <v>18.85</v>
      </c>
      <c r="O166" s="56">
        <v>1.46</v>
      </c>
    </row>
    <row r="167" spans="1:15" s="1" customFormat="1" ht="42" customHeight="1" thickBot="1">
      <c r="A167" s="34"/>
      <c r="B167" s="19" t="s">
        <v>7</v>
      </c>
      <c r="C167" s="21"/>
      <c r="D167" s="15">
        <f>SUM(D160:D166)</f>
        <v>27.299999999999997</v>
      </c>
      <c r="E167" s="15">
        <f>SUM(E160:E166)</f>
        <v>26.6</v>
      </c>
      <c r="F167" s="15">
        <f>SUM(F160:F166)</f>
        <v>113.85</v>
      </c>
      <c r="G167" s="15">
        <f>SUM(G160,G161,G162,G163,G164,G165,G166)</f>
        <v>826.7</v>
      </c>
      <c r="H167" s="63">
        <f aca="true" t="shared" si="22" ref="H167:O167">SUM(H160:H166)</f>
        <v>0.215</v>
      </c>
      <c r="I167" s="56">
        <f t="shared" si="22"/>
        <v>22.06</v>
      </c>
      <c r="J167" s="57">
        <f t="shared" si="22"/>
        <v>30.69</v>
      </c>
      <c r="K167" s="57">
        <f t="shared" si="22"/>
        <v>1.02</v>
      </c>
      <c r="L167" s="56">
        <f t="shared" si="22"/>
        <v>491.65</v>
      </c>
      <c r="M167" s="56">
        <f t="shared" si="22"/>
        <v>737.47</v>
      </c>
      <c r="N167" s="56">
        <f t="shared" si="22"/>
        <v>110.02000000000001</v>
      </c>
      <c r="O167" s="56">
        <f t="shared" si="22"/>
        <v>4.24</v>
      </c>
    </row>
    <row r="168" spans="1:15" s="1" customFormat="1" ht="44.25" customHeight="1" thickBot="1">
      <c r="A168" s="34"/>
      <c r="B168" s="19" t="s">
        <v>23</v>
      </c>
      <c r="C168" s="21"/>
      <c r="D168" s="15">
        <f aca="true" t="shared" si="23" ref="D168:O168">SUM(D158,D167)</f>
        <v>45.849999999999994</v>
      </c>
      <c r="E168" s="15">
        <f t="shared" si="23"/>
        <v>48.650000000000006</v>
      </c>
      <c r="F168" s="15">
        <f t="shared" si="23"/>
        <v>198.45</v>
      </c>
      <c r="G168" s="15">
        <f t="shared" si="23"/>
        <v>1389.7</v>
      </c>
      <c r="H168" s="63">
        <f t="shared" si="23"/>
        <v>0.3</v>
      </c>
      <c r="I168" s="56">
        <f t="shared" si="23"/>
        <v>35.55</v>
      </c>
      <c r="J168" s="57">
        <f t="shared" si="23"/>
        <v>37.120000000000005</v>
      </c>
      <c r="K168" s="57">
        <f t="shared" si="23"/>
        <v>1.12</v>
      </c>
      <c r="L168" s="56">
        <f t="shared" si="23"/>
        <v>676.8399999999999</v>
      </c>
      <c r="M168" s="56">
        <f t="shared" si="23"/>
        <v>1015.26</v>
      </c>
      <c r="N168" s="56">
        <f t="shared" si="23"/>
        <v>158.19</v>
      </c>
      <c r="O168" s="56">
        <f t="shared" si="23"/>
        <v>7.37</v>
      </c>
    </row>
    <row r="169" spans="1:8" s="1" customFormat="1" ht="38.25" customHeight="1">
      <c r="A169" s="36" t="s">
        <v>21</v>
      </c>
      <c r="B169" s="6"/>
      <c r="C169" s="14"/>
      <c r="D169" s="14"/>
      <c r="E169" s="14"/>
      <c r="F169" s="14"/>
      <c r="G169" s="14"/>
      <c r="H169" s="39"/>
    </row>
    <row r="170" spans="1:8" s="1" customFormat="1" ht="42" customHeight="1" thickBot="1">
      <c r="A170" s="36" t="s">
        <v>56</v>
      </c>
      <c r="B170" s="6"/>
      <c r="C170" s="14"/>
      <c r="D170" s="14"/>
      <c r="E170" s="14"/>
      <c r="F170" s="14"/>
      <c r="G170" s="14"/>
      <c r="H170" s="39"/>
    </row>
    <row r="171" spans="1:15" s="2" customFormat="1" ht="34.5" customHeight="1" thickBot="1">
      <c r="A171" s="86" t="s">
        <v>0</v>
      </c>
      <c r="B171" s="88" t="s">
        <v>1</v>
      </c>
      <c r="C171" s="12" t="s">
        <v>2</v>
      </c>
      <c r="D171" s="12" t="s">
        <v>3</v>
      </c>
      <c r="E171" s="12" t="s">
        <v>4</v>
      </c>
      <c r="F171" s="12" t="s">
        <v>5</v>
      </c>
      <c r="G171" s="44" t="s">
        <v>6</v>
      </c>
      <c r="H171" s="81" t="s">
        <v>107</v>
      </c>
      <c r="I171" s="82"/>
      <c r="J171" s="82"/>
      <c r="K171" s="83"/>
      <c r="L171" s="81" t="s">
        <v>108</v>
      </c>
      <c r="M171" s="82"/>
      <c r="N171" s="82"/>
      <c r="O171" s="83"/>
    </row>
    <row r="172" spans="1:15" s="24" customFormat="1" ht="57" customHeight="1" thickBot="1">
      <c r="A172" s="87"/>
      <c r="B172" s="89"/>
      <c r="C172" s="3" t="s">
        <v>96</v>
      </c>
      <c r="D172" s="3" t="s">
        <v>96</v>
      </c>
      <c r="E172" s="3" t="s">
        <v>96</v>
      </c>
      <c r="F172" s="3" t="s">
        <v>96</v>
      </c>
      <c r="G172" s="3" t="s">
        <v>96</v>
      </c>
      <c r="H172" s="8" t="s">
        <v>109</v>
      </c>
      <c r="I172" s="8" t="s">
        <v>110</v>
      </c>
      <c r="J172" s="55" t="s">
        <v>111</v>
      </c>
      <c r="K172" s="55" t="s">
        <v>112</v>
      </c>
      <c r="L172" s="8" t="s">
        <v>113</v>
      </c>
      <c r="M172" s="8" t="s">
        <v>114</v>
      </c>
      <c r="N172" s="8" t="s">
        <v>115</v>
      </c>
      <c r="O172" s="8" t="s">
        <v>116</v>
      </c>
    </row>
    <row r="173" spans="1:15" s="22" customFormat="1" ht="34.5" customHeight="1" thickBot="1">
      <c r="A173" s="34">
        <v>84</v>
      </c>
      <c r="B173" s="29" t="s">
        <v>50</v>
      </c>
      <c r="C173" s="21">
        <v>40</v>
      </c>
      <c r="D173" s="15">
        <v>5.2</v>
      </c>
      <c r="E173" s="15">
        <v>4.8</v>
      </c>
      <c r="F173" s="15">
        <v>0.4</v>
      </c>
      <c r="G173" s="15">
        <v>70</v>
      </c>
      <c r="H173" s="63">
        <v>0.07</v>
      </c>
      <c r="I173" s="56">
        <v>0</v>
      </c>
      <c r="J173" s="57">
        <v>26</v>
      </c>
      <c r="K173" s="57">
        <v>0.6</v>
      </c>
      <c r="L173" s="56">
        <v>75</v>
      </c>
      <c r="M173" s="56">
        <v>112.5</v>
      </c>
      <c r="N173" s="56">
        <v>12</v>
      </c>
      <c r="O173" s="56">
        <v>2.5</v>
      </c>
    </row>
    <row r="174" spans="1:15" s="14" customFormat="1" ht="36.75" customHeight="1" thickBot="1">
      <c r="A174" s="34">
        <v>98</v>
      </c>
      <c r="B174" s="20" t="s">
        <v>89</v>
      </c>
      <c r="C174" s="21" t="s">
        <v>52</v>
      </c>
      <c r="D174" s="15">
        <v>1.7</v>
      </c>
      <c r="E174" s="15">
        <v>1.55</v>
      </c>
      <c r="F174" s="15">
        <v>17.54</v>
      </c>
      <c r="G174" s="15">
        <v>87.3</v>
      </c>
      <c r="H174" s="63">
        <v>0.01</v>
      </c>
      <c r="I174" s="56">
        <v>0.04</v>
      </c>
      <c r="J174" s="57">
        <v>0</v>
      </c>
      <c r="K174" s="57">
        <v>0</v>
      </c>
      <c r="L174" s="56">
        <v>30.15</v>
      </c>
      <c r="M174" s="56">
        <v>45.23</v>
      </c>
      <c r="N174" s="56">
        <v>3.5</v>
      </c>
      <c r="O174" s="56">
        <v>0.04</v>
      </c>
    </row>
    <row r="175" spans="1:15" s="1" customFormat="1" ht="29.25" customHeight="1" thickBot="1">
      <c r="A175" s="40">
        <v>82</v>
      </c>
      <c r="B175" s="9" t="s">
        <v>175</v>
      </c>
      <c r="C175" s="23">
        <v>100</v>
      </c>
      <c r="D175" s="16">
        <v>6.21</v>
      </c>
      <c r="E175" s="16">
        <v>10.35</v>
      </c>
      <c r="F175" s="16">
        <v>81.2</v>
      </c>
      <c r="G175" s="16">
        <v>278.3</v>
      </c>
      <c r="H175" s="63">
        <v>0.09</v>
      </c>
      <c r="I175" s="56">
        <v>0.2</v>
      </c>
      <c r="J175" s="57">
        <v>0</v>
      </c>
      <c r="K175" s="57">
        <v>0.4</v>
      </c>
      <c r="L175" s="56">
        <v>204</v>
      </c>
      <c r="M175" s="56">
        <v>306</v>
      </c>
      <c r="N175" s="56">
        <v>0</v>
      </c>
      <c r="O175" s="56">
        <v>1.2</v>
      </c>
    </row>
    <row r="176" spans="1:15" s="14" customFormat="1" ht="39" customHeight="1" thickBot="1">
      <c r="A176" s="34">
        <v>110</v>
      </c>
      <c r="B176" s="20" t="s">
        <v>49</v>
      </c>
      <c r="C176" s="21">
        <v>50</v>
      </c>
      <c r="D176" s="15">
        <v>4</v>
      </c>
      <c r="E176" s="15">
        <v>0.5</v>
      </c>
      <c r="F176" s="15">
        <v>24.5</v>
      </c>
      <c r="G176" s="15">
        <v>119</v>
      </c>
      <c r="H176" s="63">
        <v>0.02</v>
      </c>
      <c r="I176" s="56">
        <v>0</v>
      </c>
      <c r="J176" s="57">
        <v>0</v>
      </c>
      <c r="K176" s="57">
        <v>0.02</v>
      </c>
      <c r="L176" s="56">
        <v>19.45</v>
      </c>
      <c r="M176" s="56">
        <v>29.18</v>
      </c>
      <c r="N176" s="56">
        <v>10.44</v>
      </c>
      <c r="O176" s="56">
        <v>0.8</v>
      </c>
    </row>
    <row r="177" spans="1:15" s="1" customFormat="1" ht="30.75" customHeight="1" thickBot="1">
      <c r="A177" s="34"/>
      <c r="B177" s="19" t="s">
        <v>7</v>
      </c>
      <c r="C177" s="21"/>
      <c r="D177" s="15">
        <f aca="true" t="shared" si="24" ref="D177:O177">SUM(D173:D176)</f>
        <v>17.11</v>
      </c>
      <c r="E177" s="15">
        <f t="shared" si="24"/>
        <v>17.2</v>
      </c>
      <c r="F177" s="15">
        <f t="shared" si="24"/>
        <v>123.64</v>
      </c>
      <c r="G177" s="15">
        <f t="shared" si="24"/>
        <v>554.6</v>
      </c>
      <c r="H177" s="63">
        <f t="shared" si="24"/>
        <v>0.18999999999999997</v>
      </c>
      <c r="I177" s="56">
        <f t="shared" si="24"/>
        <v>0.24000000000000002</v>
      </c>
      <c r="J177" s="57">
        <f t="shared" si="24"/>
        <v>26</v>
      </c>
      <c r="K177" s="57">
        <f t="shared" si="24"/>
        <v>1.02</v>
      </c>
      <c r="L177" s="56">
        <f t="shared" si="24"/>
        <v>328.59999999999997</v>
      </c>
      <c r="M177" s="56">
        <f t="shared" si="24"/>
        <v>492.91</v>
      </c>
      <c r="N177" s="56">
        <f t="shared" si="24"/>
        <v>25.939999999999998</v>
      </c>
      <c r="O177" s="56">
        <f t="shared" si="24"/>
        <v>4.54</v>
      </c>
    </row>
    <row r="178" spans="1:8" s="1" customFormat="1" ht="36.75" customHeight="1" thickBot="1">
      <c r="A178" s="37" t="s">
        <v>55</v>
      </c>
      <c r="B178" s="19"/>
      <c r="C178" s="8"/>
      <c r="D178" s="8"/>
      <c r="E178" s="8"/>
      <c r="F178" s="8"/>
      <c r="G178" s="8"/>
      <c r="H178" s="39"/>
    </row>
    <row r="179" spans="1:15" s="1" customFormat="1" ht="28.5" customHeight="1" thickBot="1">
      <c r="A179" s="34">
        <v>132</v>
      </c>
      <c r="B179" s="20" t="s">
        <v>176</v>
      </c>
      <c r="C179" s="26" t="s">
        <v>41</v>
      </c>
      <c r="D179" s="15">
        <v>3.1</v>
      </c>
      <c r="E179" s="15">
        <v>10.7</v>
      </c>
      <c r="F179" s="15">
        <v>0</v>
      </c>
      <c r="G179" s="15">
        <v>133.4</v>
      </c>
      <c r="H179" s="57">
        <v>0.01</v>
      </c>
      <c r="I179" s="56">
        <v>0.33</v>
      </c>
      <c r="J179" s="57">
        <v>0</v>
      </c>
      <c r="K179" s="57">
        <v>45.03</v>
      </c>
      <c r="L179" s="56">
        <v>30.7</v>
      </c>
      <c r="M179" s="56">
        <v>46.1</v>
      </c>
      <c r="N179" s="56">
        <v>4.72</v>
      </c>
      <c r="O179" s="56">
        <v>0.14</v>
      </c>
    </row>
    <row r="180" spans="1:15" s="1" customFormat="1" ht="28.5" customHeight="1" thickBot="1">
      <c r="A180" s="34">
        <v>27</v>
      </c>
      <c r="B180" s="9" t="s">
        <v>177</v>
      </c>
      <c r="C180" s="21" t="s">
        <v>22</v>
      </c>
      <c r="D180" s="15">
        <v>5.6</v>
      </c>
      <c r="E180" s="15">
        <v>6.7</v>
      </c>
      <c r="F180" s="15">
        <v>14.8</v>
      </c>
      <c r="G180" s="15">
        <v>148</v>
      </c>
      <c r="H180" s="56">
        <v>0.016</v>
      </c>
      <c r="I180" s="56">
        <v>14.48</v>
      </c>
      <c r="J180" s="57">
        <v>1.7</v>
      </c>
      <c r="K180" s="57">
        <v>0.2</v>
      </c>
      <c r="L180" s="56">
        <v>90.87</v>
      </c>
      <c r="M180" s="56">
        <v>136.31</v>
      </c>
      <c r="N180" s="56">
        <v>18.32</v>
      </c>
      <c r="O180" s="56">
        <v>0.85</v>
      </c>
    </row>
    <row r="181" spans="1:15" s="1" customFormat="1" ht="26.25" thickBot="1">
      <c r="A181" s="34">
        <v>29</v>
      </c>
      <c r="B181" s="9" t="s">
        <v>178</v>
      </c>
      <c r="C181" s="21">
        <v>60</v>
      </c>
      <c r="D181" s="15">
        <v>9.6</v>
      </c>
      <c r="E181" s="15">
        <v>8.5</v>
      </c>
      <c r="F181" s="15">
        <v>0</v>
      </c>
      <c r="G181" s="15">
        <v>148.3</v>
      </c>
      <c r="H181" s="56">
        <v>0.07</v>
      </c>
      <c r="I181" s="56">
        <v>0.13</v>
      </c>
      <c r="J181" s="57">
        <v>0</v>
      </c>
      <c r="K181" s="57">
        <v>0.4</v>
      </c>
      <c r="L181" s="56">
        <v>84.2</v>
      </c>
      <c r="M181" s="56">
        <v>126.3</v>
      </c>
      <c r="N181" s="56">
        <v>1.2</v>
      </c>
      <c r="O181" s="56">
        <v>3.03</v>
      </c>
    </row>
    <row r="182" spans="1:15" s="1" customFormat="1" ht="38.25" customHeight="1" thickBot="1">
      <c r="A182" s="34">
        <v>688</v>
      </c>
      <c r="B182" s="20" t="s">
        <v>66</v>
      </c>
      <c r="C182" s="21" t="s">
        <v>36</v>
      </c>
      <c r="D182" s="15">
        <v>6.05</v>
      </c>
      <c r="E182" s="15">
        <v>3.6</v>
      </c>
      <c r="F182" s="15">
        <v>28.4</v>
      </c>
      <c r="G182" s="15">
        <v>180.1</v>
      </c>
      <c r="H182" s="63">
        <v>0.06</v>
      </c>
      <c r="I182" s="56">
        <v>0</v>
      </c>
      <c r="J182" s="57">
        <v>0</v>
      </c>
      <c r="K182" s="57">
        <v>2.1</v>
      </c>
      <c r="L182" s="56">
        <v>70.8</v>
      </c>
      <c r="M182" s="56">
        <v>106.15</v>
      </c>
      <c r="N182" s="56">
        <v>5.6</v>
      </c>
      <c r="O182" s="56">
        <v>1.28</v>
      </c>
    </row>
    <row r="183" spans="1:15" s="1" customFormat="1" ht="29.25" customHeight="1" thickBot="1">
      <c r="A183" s="34"/>
      <c r="B183" s="9" t="s">
        <v>46</v>
      </c>
      <c r="C183" s="23">
        <v>100</v>
      </c>
      <c r="D183" s="16">
        <v>1</v>
      </c>
      <c r="E183" s="16">
        <v>0</v>
      </c>
      <c r="F183" s="16">
        <v>8</v>
      </c>
      <c r="G183" s="16">
        <v>40</v>
      </c>
      <c r="H183" s="63">
        <v>0.03</v>
      </c>
      <c r="I183" s="56">
        <v>5</v>
      </c>
      <c r="J183" s="57">
        <v>0</v>
      </c>
      <c r="K183" s="57">
        <v>0</v>
      </c>
      <c r="L183" s="56">
        <v>16</v>
      </c>
      <c r="M183" s="56">
        <v>24</v>
      </c>
      <c r="N183" s="56">
        <v>7</v>
      </c>
      <c r="O183" s="56">
        <v>0.8</v>
      </c>
    </row>
    <row r="184" spans="1:15" s="1" customFormat="1" ht="41.25" customHeight="1" thickBot="1">
      <c r="A184" s="34">
        <v>103</v>
      </c>
      <c r="B184" s="29" t="s">
        <v>27</v>
      </c>
      <c r="C184" s="23">
        <v>200</v>
      </c>
      <c r="D184" s="15">
        <v>2</v>
      </c>
      <c r="E184" s="15">
        <v>0</v>
      </c>
      <c r="F184" s="15">
        <v>18</v>
      </c>
      <c r="G184" s="15">
        <v>76</v>
      </c>
      <c r="H184" s="56">
        <v>0.01</v>
      </c>
      <c r="I184" s="56">
        <v>1</v>
      </c>
      <c r="J184" s="57">
        <v>0</v>
      </c>
      <c r="K184" s="57">
        <v>0</v>
      </c>
      <c r="L184" s="56">
        <v>11</v>
      </c>
      <c r="M184" s="56">
        <v>16.5</v>
      </c>
      <c r="N184" s="56">
        <v>2</v>
      </c>
      <c r="O184" s="56">
        <v>0.21</v>
      </c>
    </row>
    <row r="185" spans="1:15" s="1" customFormat="1" ht="36" customHeight="1" thickBot="1">
      <c r="A185" s="34">
        <v>111</v>
      </c>
      <c r="B185" s="20" t="s">
        <v>37</v>
      </c>
      <c r="C185" s="21">
        <v>50</v>
      </c>
      <c r="D185" s="15">
        <v>3.5</v>
      </c>
      <c r="E185" s="15">
        <v>0.5</v>
      </c>
      <c r="F185" s="15">
        <v>17</v>
      </c>
      <c r="G185" s="15">
        <v>90.5</v>
      </c>
      <c r="H185" s="63">
        <v>0.03</v>
      </c>
      <c r="I185" s="56">
        <v>0</v>
      </c>
      <c r="J185" s="57">
        <v>0</v>
      </c>
      <c r="K185" s="57">
        <v>0</v>
      </c>
      <c r="L185" s="56">
        <v>32.5</v>
      </c>
      <c r="M185" s="56">
        <v>48.7</v>
      </c>
      <c r="N185" s="56">
        <v>18.85</v>
      </c>
      <c r="O185" s="56">
        <v>1.46</v>
      </c>
    </row>
    <row r="186" spans="1:15" s="1" customFormat="1" ht="38.25" customHeight="1" thickBot="1">
      <c r="A186" s="34"/>
      <c r="B186" s="19" t="s">
        <v>7</v>
      </c>
      <c r="C186" s="21"/>
      <c r="D186" s="15">
        <f>SUM(D179,D180,D181,D182,D183,D184,D185)</f>
        <v>30.849999999999998</v>
      </c>
      <c r="E186" s="15">
        <f aca="true" t="shared" si="25" ref="E186:O186">SUM(E179:E185)</f>
        <v>30</v>
      </c>
      <c r="F186" s="15">
        <f t="shared" si="25"/>
        <v>86.2</v>
      </c>
      <c r="G186" s="15">
        <f t="shared" si="25"/>
        <v>816.3</v>
      </c>
      <c r="H186" s="63">
        <f t="shared" si="25"/>
        <v>0.226</v>
      </c>
      <c r="I186" s="56">
        <f t="shared" si="25"/>
        <v>20.94</v>
      </c>
      <c r="J186" s="57">
        <f t="shared" si="25"/>
        <v>1.7</v>
      </c>
      <c r="K186" s="57">
        <f t="shared" si="25"/>
        <v>47.730000000000004</v>
      </c>
      <c r="L186" s="56">
        <f t="shared" si="25"/>
        <v>336.07</v>
      </c>
      <c r="M186" s="56">
        <f t="shared" si="25"/>
        <v>504.06</v>
      </c>
      <c r="N186" s="56">
        <f t="shared" si="25"/>
        <v>57.69</v>
      </c>
      <c r="O186" s="56">
        <f t="shared" si="25"/>
        <v>7.77</v>
      </c>
    </row>
    <row r="187" spans="1:15" s="1" customFormat="1" ht="38.25" customHeight="1" thickBot="1">
      <c r="A187" s="34"/>
      <c r="B187" s="19" t="s">
        <v>23</v>
      </c>
      <c r="C187" s="21"/>
      <c r="D187" s="15">
        <f aca="true" t="shared" si="26" ref="D187:O187">SUM(D177,D186)</f>
        <v>47.959999999999994</v>
      </c>
      <c r="E187" s="15">
        <f t="shared" si="26"/>
        <v>47.2</v>
      </c>
      <c r="F187" s="15">
        <f t="shared" si="26"/>
        <v>209.84</v>
      </c>
      <c r="G187" s="15">
        <f t="shared" si="26"/>
        <v>1370.9</v>
      </c>
      <c r="H187" s="63">
        <f t="shared" si="26"/>
        <v>0.416</v>
      </c>
      <c r="I187" s="56">
        <f t="shared" si="26"/>
        <v>21.18</v>
      </c>
      <c r="J187" s="57">
        <f t="shared" si="26"/>
        <v>27.7</v>
      </c>
      <c r="K187" s="57">
        <f t="shared" si="26"/>
        <v>48.75000000000001</v>
      </c>
      <c r="L187" s="56">
        <f t="shared" si="26"/>
        <v>664.67</v>
      </c>
      <c r="M187" s="56">
        <f t="shared" si="26"/>
        <v>996.97</v>
      </c>
      <c r="N187" s="56">
        <f t="shared" si="26"/>
        <v>83.63</v>
      </c>
      <c r="O187" s="56">
        <f t="shared" si="26"/>
        <v>12.309999999999999</v>
      </c>
    </row>
    <row r="188" spans="1:8" s="1" customFormat="1" ht="405.75" customHeight="1">
      <c r="A188" s="51"/>
      <c r="B188" s="52"/>
      <c r="C188" s="53"/>
      <c r="D188" s="54"/>
      <c r="E188" s="54"/>
      <c r="F188" s="54"/>
      <c r="G188" s="54"/>
      <c r="H188" s="39"/>
    </row>
    <row r="189" spans="1:8" s="1" customFormat="1" ht="216.75" customHeight="1">
      <c r="A189" s="51"/>
      <c r="B189" s="52"/>
      <c r="C189" s="53"/>
      <c r="D189" s="54"/>
      <c r="E189" s="54"/>
      <c r="F189" s="54"/>
      <c r="G189" s="54"/>
      <c r="H189" s="39"/>
    </row>
    <row r="190" spans="1:8" s="1" customFormat="1" ht="36.75" customHeight="1">
      <c r="A190" s="36" t="s">
        <v>14</v>
      </c>
      <c r="B190" s="5"/>
      <c r="C190" s="4"/>
      <c r="D190" s="4"/>
      <c r="E190" s="4"/>
      <c r="F190" s="4"/>
      <c r="G190" s="4"/>
      <c r="H190" s="39"/>
    </row>
    <row r="191" spans="1:8" s="1" customFormat="1" ht="45" customHeight="1" thickBot="1">
      <c r="A191" s="36" t="s">
        <v>56</v>
      </c>
      <c r="B191" s="6"/>
      <c r="C191" s="14"/>
      <c r="D191" s="14"/>
      <c r="E191" s="14"/>
      <c r="F191" s="14"/>
      <c r="G191" s="14"/>
      <c r="H191" s="39"/>
    </row>
    <row r="192" spans="1:15" s="2" customFormat="1" ht="37.5" customHeight="1" thickBot="1">
      <c r="A192" s="86" t="s">
        <v>0</v>
      </c>
      <c r="B192" s="88" t="s">
        <v>1</v>
      </c>
      <c r="C192" s="12" t="s">
        <v>2</v>
      </c>
      <c r="D192" s="12" t="s">
        <v>3</v>
      </c>
      <c r="E192" s="12" t="s">
        <v>4</v>
      </c>
      <c r="F192" s="12" t="s">
        <v>5</v>
      </c>
      <c r="G192" s="44" t="s">
        <v>6</v>
      </c>
      <c r="H192" s="81" t="s">
        <v>107</v>
      </c>
      <c r="I192" s="82"/>
      <c r="J192" s="82"/>
      <c r="K192" s="83"/>
      <c r="L192" s="81" t="s">
        <v>108</v>
      </c>
      <c r="M192" s="82"/>
      <c r="N192" s="82"/>
      <c r="O192" s="83"/>
    </row>
    <row r="193" spans="1:15" s="24" customFormat="1" ht="55.5" customHeight="1" thickBot="1">
      <c r="A193" s="87"/>
      <c r="B193" s="89"/>
      <c r="C193" s="3" t="s">
        <v>96</v>
      </c>
      <c r="D193" s="3" t="s">
        <v>96</v>
      </c>
      <c r="E193" s="3" t="s">
        <v>96</v>
      </c>
      <c r="F193" s="3" t="s">
        <v>96</v>
      </c>
      <c r="G193" s="3" t="s">
        <v>96</v>
      </c>
      <c r="H193" s="8" t="s">
        <v>109</v>
      </c>
      <c r="I193" s="8" t="s">
        <v>110</v>
      </c>
      <c r="J193" s="55" t="s">
        <v>111</v>
      </c>
      <c r="K193" s="55" t="s">
        <v>112</v>
      </c>
      <c r="L193" s="8" t="s">
        <v>113</v>
      </c>
      <c r="M193" s="8" t="s">
        <v>114</v>
      </c>
      <c r="N193" s="8" t="s">
        <v>115</v>
      </c>
      <c r="O193" s="8" t="s">
        <v>116</v>
      </c>
    </row>
    <row r="194" spans="1:15" s="22" customFormat="1" ht="39" customHeight="1" thickBot="1">
      <c r="A194" s="34">
        <v>4502</v>
      </c>
      <c r="B194" s="20" t="s">
        <v>118</v>
      </c>
      <c r="C194" s="21">
        <v>80</v>
      </c>
      <c r="D194" s="15">
        <v>14.4</v>
      </c>
      <c r="E194" s="15">
        <v>14.2</v>
      </c>
      <c r="F194" s="15">
        <v>12</v>
      </c>
      <c r="G194" s="15">
        <v>252.7</v>
      </c>
      <c r="H194" s="56">
        <v>0.05</v>
      </c>
      <c r="I194" s="56">
        <v>0.19</v>
      </c>
      <c r="J194" s="57">
        <v>0</v>
      </c>
      <c r="K194" s="57">
        <v>0</v>
      </c>
      <c r="L194" s="56">
        <v>91.52</v>
      </c>
      <c r="M194" s="56">
        <v>137.28</v>
      </c>
      <c r="N194" s="56">
        <v>12.75</v>
      </c>
      <c r="O194" s="56">
        <v>1.11</v>
      </c>
    </row>
    <row r="195" spans="1:15" s="14" customFormat="1" ht="40.5" customHeight="1" thickBot="1">
      <c r="A195" s="34">
        <v>959</v>
      </c>
      <c r="B195" s="20" t="s">
        <v>59</v>
      </c>
      <c r="C195" s="21">
        <v>200</v>
      </c>
      <c r="D195" s="15">
        <v>4.2</v>
      </c>
      <c r="E195" s="15">
        <v>4</v>
      </c>
      <c r="F195" s="15">
        <v>26.8</v>
      </c>
      <c r="G195" s="15">
        <v>127.2</v>
      </c>
      <c r="H195" s="63">
        <v>0.03</v>
      </c>
      <c r="I195" s="56">
        <v>0.98</v>
      </c>
      <c r="J195" s="57">
        <v>0.03</v>
      </c>
      <c r="K195" s="57">
        <v>0</v>
      </c>
      <c r="L195" s="56">
        <v>110.8</v>
      </c>
      <c r="M195" s="56">
        <v>166.2</v>
      </c>
      <c r="N195" s="56">
        <v>90.8</v>
      </c>
      <c r="O195" s="56">
        <v>0.37</v>
      </c>
    </row>
    <row r="196" spans="1:15" s="14" customFormat="1" ht="40.5" customHeight="1" thickBot="1">
      <c r="A196" s="34">
        <v>3</v>
      </c>
      <c r="B196" s="20" t="s">
        <v>58</v>
      </c>
      <c r="C196" s="25" t="s">
        <v>70</v>
      </c>
      <c r="D196" s="15">
        <v>7.8</v>
      </c>
      <c r="E196" s="15">
        <v>4.2</v>
      </c>
      <c r="F196" s="15">
        <v>19.6</v>
      </c>
      <c r="G196" s="15">
        <v>167.2</v>
      </c>
      <c r="H196" s="69">
        <v>0.04</v>
      </c>
      <c r="I196" s="56">
        <v>0.12</v>
      </c>
      <c r="J196" s="57">
        <v>0.04</v>
      </c>
      <c r="K196" s="57">
        <v>0.06</v>
      </c>
      <c r="L196" s="56">
        <v>81.88</v>
      </c>
      <c r="M196" s="56">
        <v>122.8</v>
      </c>
      <c r="N196" s="56">
        <v>4.95</v>
      </c>
      <c r="O196" s="56">
        <v>0.35</v>
      </c>
    </row>
    <row r="197" spans="1:15" s="14" customFormat="1" ht="40.5" customHeight="1" thickBot="1">
      <c r="A197" s="34">
        <v>110</v>
      </c>
      <c r="B197" s="20" t="s">
        <v>179</v>
      </c>
      <c r="C197" s="25">
        <v>30</v>
      </c>
      <c r="D197" s="15">
        <v>2.4</v>
      </c>
      <c r="E197" s="15">
        <v>0.3</v>
      </c>
      <c r="F197" s="15">
        <v>14.7</v>
      </c>
      <c r="G197" s="15">
        <v>71.4</v>
      </c>
      <c r="H197" s="69"/>
      <c r="I197" s="56"/>
      <c r="J197" s="57"/>
      <c r="K197" s="57"/>
      <c r="L197" s="56"/>
      <c r="M197" s="56"/>
      <c r="N197" s="56"/>
      <c r="O197" s="56"/>
    </row>
    <row r="198" spans="1:15" s="1" customFormat="1" ht="50.25" customHeight="1" thickBot="1">
      <c r="A198" s="34"/>
      <c r="B198" s="19" t="s">
        <v>7</v>
      </c>
      <c r="C198" s="21"/>
      <c r="D198" s="15">
        <f>SUM(D194,D195,D196)</f>
        <v>26.400000000000002</v>
      </c>
      <c r="E198" s="15">
        <f>SUM(E194,E195,E196)</f>
        <v>22.4</v>
      </c>
      <c r="F198" s="15">
        <f>SUM(F194,F195,F196)</f>
        <v>58.4</v>
      </c>
      <c r="G198" s="15">
        <v>618.5</v>
      </c>
      <c r="H198" s="69">
        <f aca="true" t="shared" si="27" ref="H198:O198">SUM(H194:H196)</f>
        <v>0.12</v>
      </c>
      <c r="I198" s="56">
        <f t="shared" si="27"/>
        <v>1.29</v>
      </c>
      <c r="J198" s="57">
        <f t="shared" si="27"/>
        <v>0.07</v>
      </c>
      <c r="K198" s="57">
        <f t="shared" si="27"/>
        <v>0.06</v>
      </c>
      <c r="L198" s="56">
        <f t="shared" si="27"/>
        <v>284.2</v>
      </c>
      <c r="M198" s="56">
        <f t="shared" si="27"/>
        <v>426.28000000000003</v>
      </c>
      <c r="N198" s="56">
        <f t="shared" si="27"/>
        <v>108.5</v>
      </c>
      <c r="O198" s="56">
        <f t="shared" si="27"/>
        <v>1.83</v>
      </c>
    </row>
    <row r="199" spans="1:8" s="1" customFormat="1" ht="37.5" customHeight="1" thickBot="1">
      <c r="A199" s="37" t="s">
        <v>55</v>
      </c>
      <c r="B199" s="19"/>
      <c r="C199" s="8"/>
      <c r="D199" s="8"/>
      <c r="E199" s="8"/>
      <c r="F199" s="8"/>
      <c r="G199" s="8"/>
      <c r="H199" s="39"/>
    </row>
    <row r="200" spans="1:15" s="1" customFormat="1" ht="40.5" customHeight="1" thickBot="1">
      <c r="A200" s="34">
        <v>21</v>
      </c>
      <c r="B200" s="20" t="s">
        <v>26</v>
      </c>
      <c r="C200" s="21">
        <v>80</v>
      </c>
      <c r="D200" s="15">
        <v>0.88</v>
      </c>
      <c r="E200" s="15">
        <v>0.16</v>
      </c>
      <c r="F200" s="15">
        <v>3.04</v>
      </c>
      <c r="G200" s="15">
        <v>18.4</v>
      </c>
      <c r="H200" s="69">
        <v>0.02</v>
      </c>
      <c r="I200" s="56">
        <v>13.6</v>
      </c>
      <c r="J200" s="57">
        <v>0</v>
      </c>
      <c r="K200" s="57">
        <v>0.16</v>
      </c>
      <c r="L200" s="56">
        <v>4</v>
      </c>
      <c r="M200" s="56">
        <v>6</v>
      </c>
      <c r="N200" s="56">
        <v>8.8</v>
      </c>
      <c r="O200" s="56">
        <v>0.48</v>
      </c>
    </row>
    <row r="201" spans="1:15" s="1" customFormat="1" ht="28.5" customHeight="1" thickBot="1">
      <c r="A201" s="34">
        <v>33</v>
      </c>
      <c r="B201" s="9" t="s">
        <v>20</v>
      </c>
      <c r="C201" s="21">
        <v>250</v>
      </c>
      <c r="D201" s="15">
        <v>6.3</v>
      </c>
      <c r="E201" s="15">
        <v>7</v>
      </c>
      <c r="F201" s="15">
        <v>20.8</v>
      </c>
      <c r="G201" s="15">
        <v>142</v>
      </c>
      <c r="H201" s="56">
        <v>0.15</v>
      </c>
      <c r="I201" s="56">
        <v>9.6</v>
      </c>
      <c r="J201" s="57">
        <v>0.02</v>
      </c>
      <c r="K201" s="57">
        <v>0.1</v>
      </c>
      <c r="L201" s="56">
        <v>91.56</v>
      </c>
      <c r="M201" s="56">
        <v>137.34</v>
      </c>
      <c r="N201" s="56">
        <v>27.76</v>
      </c>
      <c r="O201" s="56">
        <v>1.59</v>
      </c>
    </row>
    <row r="202" spans="1:15" s="1" customFormat="1" ht="36" customHeight="1" thickBot="1">
      <c r="A202" s="34">
        <v>47</v>
      </c>
      <c r="B202" s="20" t="s">
        <v>106</v>
      </c>
      <c r="C202" s="21" t="s">
        <v>84</v>
      </c>
      <c r="D202" s="15">
        <v>7.2</v>
      </c>
      <c r="E202" s="15">
        <v>12.3</v>
      </c>
      <c r="F202" s="15">
        <v>36.2</v>
      </c>
      <c r="G202" s="15">
        <v>151.2</v>
      </c>
      <c r="H202" s="69">
        <v>0.3</v>
      </c>
      <c r="I202" s="56">
        <v>13.9</v>
      </c>
      <c r="J202" s="57">
        <v>50</v>
      </c>
      <c r="K202" s="57">
        <v>5.9</v>
      </c>
      <c r="L202" s="56">
        <v>125.2</v>
      </c>
      <c r="M202" s="56">
        <v>187.8</v>
      </c>
      <c r="N202" s="56">
        <v>21.2</v>
      </c>
      <c r="O202" s="56">
        <v>7.7</v>
      </c>
    </row>
    <row r="203" spans="1:15" s="1" customFormat="1" ht="34.5" customHeight="1" thickBot="1">
      <c r="A203" s="34">
        <v>64</v>
      </c>
      <c r="B203" s="20" t="s">
        <v>72</v>
      </c>
      <c r="C203" s="21" t="s">
        <v>36</v>
      </c>
      <c r="D203" s="15">
        <v>2.4</v>
      </c>
      <c r="E203" s="15">
        <v>6</v>
      </c>
      <c r="F203" s="15">
        <v>16.2</v>
      </c>
      <c r="G203" s="15">
        <v>206</v>
      </c>
      <c r="H203" s="56">
        <v>0</v>
      </c>
      <c r="I203" s="56">
        <v>0.03</v>
      </c>
      <c r="J203" s="57">
        <v>0.5</v>
      </c>
      <c r="K203" s="57">
        <v>0.2</v>
      </c>
      <c r="L203" s="56">
        <v>75</v>
      </c>
      <c r="M203" s="56">
        <v>112.5</v>
      </c>
      <c r="N203" s="56">
        <v>18.02</v>
      </c>
      <c r="O203" s="56">
        <v>0.37</v>
      </c>
    </row>
    <row r="204" spans="1:15" s="1" customFormat="1" ht="29.25" customHeight="1" thickBot="1">
      <c r="A204" s="34"/>
      <c r="B204" s="20" t="s">
        <v>43</v>
      </c>
      <c r="C204" s="21">
        <v>100</v>
      </c>
      <c r="D204" s="15">
        <v>1</v>
      </c>
      <c r="E204" s="15">
        <v>1</v>
      </c>
      <c r="F204" s="15">
        <v>10</v>
      </c>
      <c r="G204" s="15">
        <v>42</v>
      </c>
      <c r="H204" s="63">
        <v>0.03</v>
      </c>
      <c r="I204" s="56">
        <v>5</v>
      </c>
      <c r="J204" s="57">
        <v>0</v>
      </c>
      <c r="K204" s="57">
        <v>0</v>
      </c>
      <c r="L204" s="56">
        <v>16</v>
      </c>
      <c r="M204" s="56">
        <v>24</v>
      </c>
      <c r="N204" s="56">
        <v>7</v>
      </c>
      <c r="O204" s="56">
        <v>0.8</v>
      </c>
    </row>
    <row r="205" spans="1:15" s="1" customFormat="1" ht="34.5" customHeight="1" thickBot="1">
      <c r="A205" s="34">
        <v>87</v>
      </c>
      <c r="B205" s="20" t="s">
        <v>33</v>
      </c>
      <c r="C205" s="21">
        <v>200</v>
      </c>
      <c r="D205" s="15">
        <v>0.6</v>
      </c>
      <c r="E205" s="15">
        <v>0</v>
      </c>
      <c r="F205" s="15">
        <v>31.4</v>
      </c>
      <c r="G205" s="15">
        <v>166</v>
      </c>
      <c r="H205" s="56">
        <v>0</v>
      </c>
      <c r="I205" s="56">
        <v>1.6</v>
      </c>
      <c r="J205" s="57">
        <v>0</v>
      </c>
      <c r="K205" s="57">
        <v>0.34</v>
      </c>
      <c r="L205" s="56">
        <v>20.57</v>
      </c>
      <c r="M205" s="56">
        <v>30.9</v>
      </c>
      <c r="N205" s="56">
        <v>11.48</v>
      </c>
      <c r="O205" s="56">
        <v>0.34</v>
      </c>
    </row>
    <row r="206" spans="1:15" s="1" customFormat="1" ht="36" customHeight="1" thickBot="1">
      <c r="A206" s="34">
        <v>11159</v>
      </c>
      <c r="B206" s="20" t="s">
        <v>37</v>
      </c>
      <c r="C206" s="21">
        <v>50</v>
      </c>
      <c r="D206" s="15">
        <v>3.5</v>
      </c>
      <c r="E206" s="15">
        <v>0.5</v>
      </c>
      <c r="F206" s="15">
        <v>17</v>
      </c>
      <c r="G206" s="15">
        <v>90.5</v>
      </c>
      <c r="H206" s="63">
        <v>0.03</v>
      </c>
      <c r="I206" s="56">
        <v>0</v>
      </c>
      <c r="J206" s="57">
        <v>0</v>
      </c>
      <c r="K206" s="57">
        <v>0</v>
      </c>
      <c r="L206" s="56">
        <v>32.5</v>
      </c>
      <c r="M206" s="56">
        <v>48.7</v>
      </c>
      <c r="N206" s="56">
        <v>18.85</v>
      </c>
      <c r="O206" s="56">
        <v>1.46</v>
      </c>
    </row>
    <row r="207" spans="1:15" s="1" customFormat="1" ht="40.5" customHeight="1" thickBot="1">
      <c r="A207" s="34"/>
      <c r="B207" s="19" t="s">
        <v>7</v>
      </c>
      <c r="C207" s="21"/>
      <c r="D207" s="15">
        <f aca="true" t="shared" si="28" ref="D207:O207">SUM(D200:D206)</f>
        <v>21.88</v>
      </c>
      <c r="E207" s="15">
        <f t="shared" si="28"/>
        <v>26.96</v>
      </c>
      <c r="F207" s="15">
        <f t="shared" si="28"/>
        <v>134.64000000000001</v>
      </c>
      <c r="G207" s="15">
        <f t="shared" si="28"/>
        <v>816.1</v>
      </c>
      <c r="H207" s="63">
        <f t="shared" si="28"/>
        <v>0.53</v>
      </c>
      <c r="I207" s="56">
        <f t="shared" si="28"/>
        <v>43.730000000000004</v>
      </c>
      <c r="J207" s="57">
        <f t="shared" si="28"/>
        <v>50.52</v>
      </c>
      <c r="K207" s="57">
        <f t="shared" si="28"/>
        <v>6.7</v>
      </c>
      <c r="L207" s="56">
        <f t="shared" si="28"/>
        <v>364.83</v>
      </c>
      <c r="M207" s="56">
        <f t="shared" si="28"/>
        <v>547.24</v>
      </c>
      <c r="N207" s="56">
        <f t="shared" si="28"/>
        <v>113.11000000000001</v>
      </c>
      <c r="O207" s="56">
        <f t="shared" si="28"/>
        <v>12.739999999999998</v>
      </c>
    </row>
    <row r="208" spans="1:15" s="1" customFormat="1" ht="40.5" customHeight="1" thickBot="1">
      <c r="A208" s="34"/>
      <c r="B208" s="19" t="s">
        <v>23</v>
      </c>
      <c r="C208" s="21"/>
      <c r="D208" s="15">
        <f aca="true" t="shared" si="29" ref="D208:O208">SUM(D198,D207)</f>
        <v>48.28</v>
      </c>
      <c r="E208" s="15">
        <f t="shared" si="29"/>
        <v>49.36</v>
      </c>
      <c r="F208" s="15">
        <f t="shared" si="29"/>
        <v>193.04000000000002</v>
      </c>
      <c r="G208" s="15">
        <f t="shared" si="29"/>
        <v>1434.6</v>
      </c>
      <c r="H208" s="63">
        <f t="shared" si="29"/>
        <v>0.65</v>
      </c>
      <c r="I208" s="56">
        <f t="shared" si="29"/>
        <v>45.02</v>
      </c>
      <c r="J208" s="57">
        <f t="shared" si="29"/>
        <v>50.59</v>
      </c>
      <c r="K208" s="57">
        <f t="shared" si="29"/>
        <v>6.76</v>
      </c>
      <c r="L208" s="56">
        <f t="shared" si="29"/>
        <v>649.03</v>
      </c>
      <c r="M208" s="56">
        <f t="shared" si="29"/>
        <v>973.52</v>
      </c>
      <c r="N208" s="56">
        <f t="shared" si="29"/>
        <v>221.61</v>
      </c>
      <c r="O208" s="56">
        <f t="shared" si="29"/>
        <v>14.569999999999999</v>
      </c>
    </row>
    <row r="209" spans="1:8" s="1" customFormat="1" ht="33.75" customHeight="1">
      <c r="A209" s="36" t="s">
        <v>15</v>
      </c>
      <c r="B209" s="5"/>
      <c r="C209" s="4"/>
      <c r="D209" s="4"/>
      <c r="E209" s="4"/>
      <c r="F209" s="4"/>
      <c r="G209" s="4"/>
      <c r="H209" s="39"/>
    </row>
    <row r="210" spans="1:8" s="1" customFormat="1" ht="39" customHeight="1" thickBot="1">
      <c r="A210" s="36" t="s">
        <v>56</v>
      </c>
      <c r="B210" s="6"/>
      <c r="C210" s="14"/>
      <c r="D210" s="14"/>
      <c r="E210" s="14"/>
      <c r="F210" s="14"/>
      <c r="G210" s="14"/>
      <c r="H210" s="39"/>
    </row>
    <row r="211" spans="1:15" s="2" customFormat="1" ht="35.25" customHeight="1" thickBot="1">
      <c r="A211" s="86" t="s">
        <v>0</v>
      </c>
      <c r="B211" s="88" t="s">
        <v>1</v>
      </c>
      <c r="C211" s="12" t="s">
        <v>2</v>
      </c>
      <c r="D211" s="12" t="s">
        <v>3</v>
      </c>
      <c r="E211" s="12" t="s">
        <v>4</v>
      </c>
      <c r="F211" s="12" t="s">
        <v>5</v>
      </c>
      <c r="G211" s="44" t="s">
        <v>6</v>
      </c>
      <c r="H211" s="81" t="s">
        <v>107</v>
      </c>
      <c r="I211" s="82"/>
      <c r="J211" s="82"/>
      <c r="K211" s="83"/>
      <c r="L211" s="81" t="s">
        <v>108</v>
      </c>
      <c r="M211" s="82"/>
      <c r="N211" s="82"/>
      <c r="O211" s="83"/>
    </row>
    <row r="212" spans="1:15" s="24" customFormat="1" ht="58.5" customHeight="1" thickBot="1">
      <c r="A212" s="87"/>
      <c r="B212" s="89"/>
      <c r="C212" s="3" t="s">
        <v>96</v>
      </c>
      <c r="D212" s="3" t="s">
        <v>96</v>
      </c>
      <c r="E212" s="3" t="s">
        <v>96</v>
      </c>
      <c r="F212" s="3" t="s">
        <v>96</v>
      </c>
      <c r="G212" s="3" t="s">
        <v>96</v>
      </c>
      <c r="H212" s="8" t="s">
        <v>109</v>
      </c>
      <c r="I212" s="8" t="s">
        <v>110</v>
      </c>
      <c r="J212" s="55" t="s">
        <v>111</v>
      </c>
      <c r="K212" s="55" t="s">
        <v>112</v>
      </c>
      <c r="L212" s="8" t="s">
        <v>113</v>
      </c>
      <c r="M212" s="8" t="s">
        <v>114</v>
      </c>
      <c r="N212" s="8" t="s">
        <v>115</v>
      </c>
      <c r="O212" s="8" t="s">
        <v>116</v>
      </c>
    </row>
    <row r="213" spans="1:15" s="1" customFormat="1" ht="30" customHeight="1" thickBot="1">
      <c r="A213" s="34">
        <v>384</v>
      </c>
      <c r="B213" s="20" t="s">
        <v>64</v>
      </c>
      <c r="C213" s="21" t="s">
        <v>36</v>
      </c>
      <c r="D213" s="15">
        <v>9.66</v>
      </c>
      <c r="E213" s="15">
        <v>10.08</v>
      </c>
      <c r="F213" s="15">
        <v>40.85</v>
      </c>
      <c r="G213" s="15">
        <v>323.6</v>
      </c>
      <c r="H213" s="56">
        <v>0</v>
      </c>
      <c r="I213" s="56">
        <v>0.9</v>
      </c>
      <c r="J213" s="57">
        <v>0</v>
      </c>
      <c r="K213" s="57">
        <v>0.01</v>
      </c>
      <c r="L213" s="56">
        <v>139.82</v>
      </c>
      <c r="M213" s="56">
        <v>209.73</v>
      </c>
      <c r="N213" s="56">
        <v>39.66</v>
      </c>
      <c r="O213" s="56">
        <v>0.92</v>
      </c>
    </row>
    <row r="214" spans="1:15" s="14" customFormat="1" ht="39" customHeight="1" thickBot="1">
      <c r="A214" s="34">
        <v>8</v>
      </c>
      <c r="B214" s="20" t="s">
        <v>83</v>
      </c>
      <c r="C214" s="21" t="s">
        <v>70</v>
      </c>
      <c r="D214" s="15">
        <v>5.8</v>
      </c>
      <c r="E214" s="15">
        <v>4.8</v>
      </c>
      <c r="F214" s="15">
        <v>19.8</v>
      </c>
      <c r="G214" s="15">
        <v>146.6</v>
      </c>
      <c r="H214" s="57">
        <v>0.025</v>
      </c>
      <c r="I214" s="56">
        <v>14.85</v>
      </c>
      <c r="J214" s="60">
        <v>0</v>
      </c>
      <c r="K214" s="60">
        <v>0.12</v>
      </c>
      <c r="L214" s="56">
        <v>23.56</v>
      </c>
      <c r="M214" s="56">
        <v>35.34</v>
      </c>
      <c r="N214" s="56">
        <v>11.14</v>
      </c>
      <c r="O214" s="56">
        <v>1.28</v>
      </c>
    </row>
    <row r="215" spans="1:15" s="14" customFormat="1" ht="42" customHeight="1" thickBot="1">
      <c r="A215" s="34">
        <v>97</v>
      </c>
      <c r="B215" s="20" t="s">
        <v>92</v>
      </c>
      <c r="C215" s="21" t="s">
        <v>93</v>
      </c>
      <c r="D215" s="15">
        <v>0</v>
      </c>
      <c r="E215" s="15">
        <v>0</v>
      </c>
      <c r="F215" s="15">
        <v>15.52</v>
      </c>
      <c r="G215" s="15">
        <v>63.4</v>
      </c>
      <c r="H215" s="56">
        <v>0</v>
      </c>
      <c r="I215" s="56">
        <v>4.06</v>
      </c>
      <c r="J215" s="57">
        <v>0</v>
      </c>
      <c r="K215" s="57">
        <v>0</v>
      </c>
      <c r="L215" s="56">
        <v>15.16</v>
      </c>
      <c r="M215" s="56">
        <v>22.74</v>
      </c>
      <c r="N215" s="56">
        <v>5.6</v>
      </c>
      <c r="O215" s="56">
        <v>0.58</v>
      </c>
    </row>
    <row r="216" spans="1:15" s="1" customFormat="1" ht="33.75" customHeight="1" thickBot="1">
      <c r="A216" s="34"/>
      <c r="B216" s="19" t="s">
        <v>7</v>
      </c>
      <c r="C216" s="21"/>
      <c r="D216" s="15">
        <f aca="true" t="shared" si="30" ref="D216:O216">SUM(D213:D215)</f>
        <v>15.46</v>
      </c>
      <c r="E216" s="15">
        <f t="shared" si="30"/>
        <v>14.879999999999999</v>
      </c>
      <c r="F216" s="15">
        <f t="shared" si="30"/>
        <v>76.17</v>
      </c>
      <c r="G216" s="15">
        <f t="shared" si="30"/>
        <v>533.6</v>
      </c>
      <c r="H216" s="56">
        <f t="shared" si="30"/>
        <v>0.025</v>
      </c>
      <c r="I216" s="56">
        <f t="shared" si="30"/>
        <v>19.81</v>
      </c>
      <c r="J216" s="57">
        <f t="shared" si="30"/>
        <v>0</v>
      </c>
      <c r="K216" s="57">
        <f t="shared" si="30"/>
        <v>0.13</v>
      </c>
      <c r="L216" s="56">
        <f t="shared" si="30"/>
        <v>178.54</v>
      </c>
      <c r="M216" s="56">
        <f t="shared" si="30"/>
        <v>267.81</v>
      </c>
      <c r="N216" s="56">
        <f t="shared" si="30"/>
        <v>56.4</v>
      </c>
      <c r="O216" s="56">
        <f t="shared" si="30"/>
        <v>2.7800000000000002</v>
      </c>
    </row>
    <row r="217" spans="1:8" s="1" customFormat="1" ht="37.5" customHeight="1" thickBot="1">
      <c r="A217" s="37" t="s">
        <v>55</v>
      </c>
      <c r="B217" s="19"/>
      <c r="C217" s="8"/>
      <c r="D217" s="8"/>
      <c r="E217" s="8"/>
      <c r="F217" s="8"/>
      <c r="G217" s="8"/>
      <c r="H217" s="39"/>
    </row>
    <row r="218" spans="1:15" s="1" customFormat="1" ht="37.5" customHeight="1" thickBot="1">
      <c r="A218" s="34">
        <v>21</v>
      </c>
      <c r="B218" s="20" t="s">
        <v>26</v>
      </c>
      <c r="C218" s="21">
        <v>60</v>
      </c>
      <c r="D218" s="15">
        <v>0.44</v>
      </c>
      <c r="E218" s="15">
        <v>0.05</v>
      </c>
      <c r="F218" s="15">
        <v>1.52</v>
      </c>
      <c r="G218" s="15">
        <v>9.2</v>
      </c>
      <c r="H218" s="69">
        <v>0.02</v>
      </c>
      <c r="I218" s="56">
        <v>13.6</v>
      </c>
      <c r="J218" s="57">
        <v>0</v>
      </c>
      <c r="K218" s="57">
        <v>0.16</v>
      </c>
      <c r="L218" s="56">
        <v>4</v>
      </c>
      <c r="M218" s="56">
        <v>6</v>
      </c>
      <c r="N218" s="56">
        <v>8.8</v>
      </c>
      <c r="O218" s="56">
        <v>0.48</v>
      </c>
    </row>
    <row r="219" spans="1:15" s="1" customFormat="1" ht="39.75" customHeight="1" thickBot="1">
      <c r="A219" s="77">
        <v>35</v>
      </c>
      <c r="B219" s="9" t="s">
        <v>180</v>
      </c>
      <c r="C219" s="21" t="s">
        <v>82</v>
      </c>
      <c r="D219" s="15">
        <v>8.4</v>
      </c>
      <c r="E219" s="15">
        <v>6.7</v>
      </c>
      <c r="F219" s="15">
        <v>27.8</v>
      </c>
      <c r="G219" s="15">
        <v>171.2</v>
      </c>
      <c r="H219" s="69">
        <v>0.06</v>
      </c>
      <c r="I219" s="56">
        <v>4.1</v>
      </c>
      <c r="J219" s="57">
        <v>40</v>
      </c>
      <c r="K219" s="57">
        <v>0.6</v>
      </c>
      <c r="L219" s="56">
        <v>143.3</v>
      </c>
      <c r="M219" s="56">
        <v>214.95</v>
      </c>
      <c r="N219" s="56">
        <v>12.9</v>
      </c>
      <c r="O219" s="56">
        <v>0.5</v>
      </c>
    </row>
    <row r="220" spans="1:15" s="1" customFormat="1" ht="42.75" customHeight="1" thickBot="1">
      <c r="A220" s="34">
        <v>42</v>
      </c>
      <c r="B220" s="20" t="s">
        <v>30</v>
      </c>
      <c r="C220" s="21" t="s">
        <v>97</v>
      </c>
      <c r="D220" s="15">
        <v>12.4</v>
      </c>
      <c r="E220" s="15">
        <v>13.5</v>
      </c>
      <c r="F220" s="15">
        <v>29.8</v>
      </c>
      <c r="G220" s="15">
        <v>238.4</v>
      </c>
      <c r="H220" s="56">
        <v>0.04</v>
      </c>
      <c r="I220" s="56">
        <v>0.31</v>
      </c>
      <c r="J220" s="57">
        <v>0</v>
      </c>
      <c r="K220" s="57">
        <v>0.14</v>
      </c>
      <c r="L220" s="56">
        <v>82.46</v>
      </c>
      <c r="M220" s="56">
        <v>123.7</v>
      </c>
      <c r="N220" s="56">
        <v>17.59</v>
      </c>
      <c r="O220" s="56">
        <v>1.83</v>
      </c>
    </row>
    <row r="221" spans="1:15" s="1" customFormat="1" ht="34.5" customHeight="1" thickBot="1">
      <c r="A221" s="34">
        <v>65</v>
      </c>
      <c r="B221" s="29" t="s">
        <v>69</v>
      </c>
      <c r="C221" s="21" t="s">
        <v>36</v>
      </c>
      <c r="D221" s="15">
        <v>3.1</v>
      </c>
      <c r="E221" s="15">
        <v>7.4</v>
      </c>
      <c r="F221" s="15">
        <v>14.8</v>
      </c>
      <c r="G221" s="15">
        <v>114.4</v>
      </c>
      <c r="H221" s="57">
        <v>0.07</v>
      </c>
      <c r="I221" s="56">
        <v>2.09</v>
      </c>
      <c r="J221" s="57">
        <v>0.02</v>
      </c>
      <c r="K221" s="57">
        <v>0.1</v>
      </c>
      <c r="L221" s="56">
        <v>54.67</v>
      </c>
      <c r="M221" s="56">
        <v>82</v>
      </c>
      <c r="N221" s="56">
        <v>15.56</v>
      </c>
      <c r="O221" s="56">
        <v>0.49</v>
      </c>
    </row>
    <row r="222" spans="1:15" s="1" customFormat="1" ht="32.25" customHeight="1" thickBot="1">
      <c r="A222" s="34"/>
      <c r="B222" s="20" t="s">
        <v>42</v>
      </c>
      <c r="C222" s="21">
        <v>100</v>
      </c>
      <c r="D222" s="15">
        <v>1</v>
      </c>
      <c r="E222" s="15">
        <v>0</v>
      </c>
      <c r="F222" s="15">
        <v>8</v>
      </c>
      <c r="G222" s="15">
        <v>40</v>
      </c>
      <c r="H222" s="57">
        <v>0.04</v>
      </c>
      <c r="I222" s="56">
        <v>60</v>
      </c>
      <c r="J222" s="57">
        <v>0.8</v>
      </c>
      <c r="K222" s="57">
        <v>0.2</v>
      </c>
      <c r="L222" s="56">
        <v>34</v>
      </c>
      <c r="M222" s="56">
        <v>51</v>
      </c>
      <c r="N222" s="56">
        <v>13</v>
      </c>
      <c r="O222" s="56">
        <v>0.3</v>
      </c>
    </row>
    <row r="223" spans="1:15" s="1" customFormat="1" ht="34.5" customHeight="1" thickBot="1">
      <c r="A223" s="34">
        <v>123</v>
      </c>
      <c r="B223" s="33" t="s">
        <v>53</v>
      </c>
      <c r="C223" s="26" t="s">
        <v>54</v>
      </c>
      <c r="D223" s="15">
        <v>3.4</v>
      </c>
      <c r="E223" s="15">
        <v>3.2</v>
      </c>
      <c r="F223" s="15">
        <v>27.2</v>
      </c>
      <c r="G223" s="15">
        <v>175</v>
      </c>
      <c r="H223" s="57">
        <v>0.03</v>
      </c>
      <c r="I223" s="56">
        <v>0.7</v>
      </c>
      <c r="J223" s="57">
        <v>22</v>
      </c>
      <c r="K223" s="57">
        <v>0</v>
      </c>
      <c r="L223" s="56">
        <v>120</v>
      </c>
      <c r="M223" s="56">
        <v>180</v>
      </c>
      <c r="N223" s="56">
        <v>14</v>
      </c>
      <c r="O223" s="56">
        <v>0.1</v>
      </c>
    </row>
    <row r="224" spans="1:15" s="1" customFormat="1" ht="34.5" customHeight="1" thickBot="1">
      <c r="A224" s="34">
        <v>111</v>
      </c>
      <c r="B224" s="20" t="s">
        <v>37</v>
      </c>
      <c r="C224" s="21">
        <v>32.5</v>
      </c>
      <c r="D224" s="15">
        <v>2.3</v>
      </c>
      <c r="E224" s="15">
        <v>0.3</v>
      </c>
      <c r="F224" s="15">
        <v>11.05</v>
      </c>
      <c r="G224" s="15">
        <v>58.8</v>
      </c>
      <c r="H224" s="63">
        <v>0.03</v>
      </c>
      <c r="I224" s="56">
        <v>0</v>
      </c>
      <c r="J224" s="57">
        <v>0</v>
      </c>
      <c r="K224" s="57">
        <v>0</v>
      </c>
      <c r="L224" s="56">
        <v>21.1</v>
      </c>
      <c r="M224" s="56">
        <v>31.65</v>
      </c>
      <c r="N224" s="56">
        <v>18.85</v>
      </c>
      <c r="O224" s="56">
        <v>1.46</v>
      </c>
    </row>
    <row r="225" spans="1:15" s="1" customFormat="1" ht="34.5" customHeight="1" thickBot="1">
      <c r="A225" s="34"/>
      <c r="B225" s="19" t="s">
        <v>7</v>
      </c>
      <c r="C225" s="21"/>
      <c r="D225" s="15">
        <f>SUM(D219:D224)</f>
        <v>30.6</v>
      </c>
      <c r="E225" s="15">
        <f>SUM(E219:E224)</f>
        <v>31.1</v>
      </c>
      <c r="F225" s="15">
        <f>SUM(F219:F224)</f>
        <v>118.65</v>
      </c>
      <c r="G225" s="15">
        <f>SUM(G218,G219,G220,G221,G222,G223,G224)</f>
        <v>806.9999999999999</v>
      </c>
      <c r="H225" s="63">
        <f aca="true" t="shared" si="31" ref="H225:O225">SUM(H218:H224)</f>
        <v>0.29000000000000004</v>
      </c>
      <c r="I225" s="56">
        <f t="shared" si="31"/>
        <v>80.8</v>
      </c>
      <c r="J225" s="57">
        <f t="shared" si="31"/>
        <v>62.82</v>
      </c>
      <c r="K225" s="57">
        <f t="shared" si="31"/>
        <v>1.2</v>
      </c>
      <c r="L225" s="56">
        <f t="shared" si="31"/>
        <v>459.53000000000003</v>
      </c>
      <c r="M225" s="56">
        <f t="shared" si="31"/>
        <v>689.3</v>
      </c>
      <c r="N225" s="56">
        <f t="shared" si="31"/>
        <v>100.70000000000002</v>
      </c>
      <c r="O225" s="56">
        <f t="shared" si="31"/>
        <v>5.16</v>
      </c>
    </row>
    <row r="226" spans="1:15" s="1" customFormat="1" ht="40.5" customHeight="1" thickBot="1">
      <c r="A226" s="34"/>
      <c r="B226" s="19" t="s">
        <v>23</v>
      </c>
      <c r="C226" s="21"/>
      <c r="D226" s="15">
        <f aca="true" t="shared" si="32" ref="D226:O226">SUM(D216,D225)</f>
        <v>46.06</v>
      </c>
      <c r="E226" s="15">
        <f t="shared" si="32"/>
        <v>45.980000000000004</v>
      </c>
      <c r="F226" s="15">
        <f t="shared" si="32"/>
        <v>194.82</v>
      </c>
      <c r="G226" s="15">
        <f t="shared" si="32"/>
        <v>1340.6</v>
      </c>
      <c r="H226" s="63">
        <f t="shared" si="32"/>
        <v>0.31500000000000006</v>
      </c>
      <c r="I226" s="56">
        <f t="shared" si="32"/>
        <v>100.61</v>
      </c>
      <c r="J226" s="57">
        <f t="shared" si="32"/>
        <v>62.82</v>
      </c>
      <c r="K226" s="57">
        <f t="shared" si="32"/>
        <v>1.33</v>
      </c>
      <c r="L226" s="56">
        <f t="shared" si="32"/>
        <v>638.07</v>
      </c>
      <c r="M226" s="56">
        <f t="shared" si="32"/>
        <v>957.1099999999999</v>
      </c>
      <c r="N226" s="56">
        <f t="shared" si="32"/>
        <v>157.10000000000002</v>
      </c>
      <c r="O226" s="56">
        <f t="shared" si="32"/>
        <v>7.94</v>
      </c>
    </row>
    <row r="227" spans="1:8" s="1" customFormat="1" ht="187.5" customHeight="1">
      <c r="A227" s="51"/>
      <c r="B227" s="52"/>
      <c r="C227" s="53"/>
      <c r="D227" s="54"/>
      <c r="E227" s="54"/>
      <c r="F227" s="54"/>
      <c r="G227" s="54"/>
      <c r="H227" s="39"/>
    </row>
    <row r="228" spans="1:8" s="1" customFormat="1" ht="36.75" customHeight="1">
      <c r="A228" s="36" t="s">
        <v>18</v>
      </c>
      <c r="B228" s="5"/>
      <c r="C228" s="4"/>
      <c r="D228" s="4"/>
      <c r="E228" s="4"/>
      <c r="F228" s="4"/>
      <c r="G228" s="4"/>
      <c r="H228" s="39"/>
    </row>
    <row r="229" spans="1:8" s="1" customFormat="1" ht="40.5" customHeight="1" thickBot="1">
      <c r="A229" s="36" t="s">
        <v>56</v>
      </c>
      <c r="B229" s="6"/>
      <c r="C229" s="14"/>
      <c r="D229" s="14"/>
      <c r="E229" s="14"/>
      <c r="F229" s="14"/>
      <c r="G229" s="14"/>
      <c r="H229" s="39"/>
    </row>
    <row r="230" spans="1:15" s="2" customFormat="1" ht="37.5" customHeight="1" thickBot="1">
      <c r="A230" s="86" t="s">
        <v>0</v>
      </c>
      <c r="B230" s="88" t="s">
        <v>1</v>
      </c>
      <c r="C230" s="12" t="s">
        <v>2</v>
      </c>
      <c r="D230" s="12" t="s">
        <v>3</v>
      </c>
      <c r="E230" s="12" t="s">
        <v>4</v>
      </c>
      <c r="F230" s="12" t="s">
        <v>5</v>
      </c>
      <c r="G230" s="44" t="s">
        <v>6</v>
      </c>
      <c r="H230" s="81" t="s">
        <v>107</v>
      </c>
      <c r="I230" s="82"/>
      <c r="J230" s="82"/>
      <c r="K230" s="83"/>
      <c r="L230" s="81" t="s">
        <v>108</v>
      </c>
      <c r="M230" s="82"/>
      <c r="N230" s="82"/>
      <c r="O230" s="83"/>
    </row>
    <row r="231" spans="1:15" s="24" customFormat="1" ht="55.5" customHeight="1" thickBot="1">
      <c r="A231" s="87"/>
      <c r="B231" s="89"/>
      <c r="C231" s="3" t="s">
        <v>96</v>
      </c>
      <c r="D231" s="3" t="s">
        <v>96</v>
      </c>
      <c r="E231" s="3" t="s">
        <v>96</v>
      </c>
      <c r="F231" s="3" t="s">
        <v>96</v>
      </c>
      <c r="G231" s="3" t="s">
        <v>96</v>
      </c>
      <c r="H231" s="8" t="s">
        <v>109</v>
      </c>
      <c r="I231" s="8" t="s">
        <v>110</v>
      </c>
      <c r="J231" s="55" t="s">
        <v>111</v>
      </c>
      <c r="K231" s="55" t="s">
        <v>112</v>
      </c>
      <c r="L231" s="8" t="s">
        <v>113</v>
      </c>
      <c r="M231" s="8" t="s">
        <v>114</v>
      </c>
      <c r="N231" s="8" t="s">
        <v>115</v>
      </c>
      <c r="O231" s="8" t="s">
        <v>116</v>
      </c>
    </row>
    <row r="232" spans="1:15" s="1" customFormat="1" ht="31.5" customHeight="1" thickBot="1">
      <c r="A232" s="34">
        <v>453</v>
      </c>
      <c r="B232" s="9" t="s">
        <v>85</v>
      </c>
      <c r="C232" s="23" t="s">
        <v>86</v>
      </c>
      <c r="D232" s="16">
        <v>4.3</v>
      </c>
      <c r="E232" s="16">
        <v>11.5</v>
      </c>
      <c r="F232" s="16">
        <v>11.8</v>
      </c>
      <c r="G232" s="16">
        <v>122.4</v>
      </c>
      <c r="H232" s="56">
        <v>0.04</v>
      </c>
      <c r="I232" s="56">
        <v>1</v>
      </c>
      <c r="J232" s="57">
        <v>14.2</v>
      </c>
      <c r="K232" s="57">
        <v>0.4</v>
      </c>
      <c r="L232" s="56">
        <v>120</v>
      </c>
      <c r="M232" s="56">
        <v>180</v>
      </c>
      <c r="N232" s="56">
        <v>23</v>
      </c>
      <c r="O232" s="56">
        <v>0.5</v>
      </c>
    </row>
    <row r="233" spans="1:15" s="14" customFormat="1" ht="39" customHeight="1" thickBot="1">
      <c r="A233" s="34">
        <v>72</v>
      </c>
      <c r="B233" s="29" t="s">
        <v>181</v>
      </c>
      <c r="C233" s="21" t="s">
        <v>131</v>
      </c>
      <c r="D233" s="15">
        <v>10.55</v>
      </c>
      <c r="E233" s="15">
        <v>9.55</v>
      </c>
      <c r="F233" s="15">
        <v>7.1</v>
      </c>
      <c r="G233" s="15">
        <v>264.8</v>
      </c>
      <c r="H233" s="56">
        <v>0.08</v>
      </c>
      <c r="I233" s="56">
        <v>0.54</v>
      </c>
      <c r="J233" s="57">
        <v>50</v>
      </c>
      <c r="K233" s="57">
        <v>5.3</v>
      </c>
      <c r="L233" s="56">
        <v>150</v>
      </c>
      <c r="M233" s="56">
        <v>225</v>
      </c>
      <c r="N233" s="56">
        <v>21.1</v>
      </c>
      <c r="O233" s="56">
        <v>2.6</v>
      </c>
    </row>
    <row r="234" spans="1:15" s="14" customFormat="1" ht="39" customHeight="1" thickBot="1">
      <c r="A234" s="34"/>
      <c r="B234" s="20" t="s">
        <v>49</v>
      </c>
      <c r="C234" s="21">
        <v>30</v>
      </c>
      <c r="D234" s="15">
        <v>2.4</v>
      </c>
      <c r="E234" s="15">
        <v>0.3</v>
      </c>
      <c r="F234" s="15">
        <v>14.7</v>
      </c>
      <c r="G234" s="15">
        <v>71.4</v>
      </c>
      <c r="H234" s="63">
        <v>0.02</v>
      </c>
      <c r="I234" s="56">
        <v>0</v>
      </c>
      <c r="J234" s="57">
        <v>0</v>
      </c>
      <c r="K234" s="57">
        <v>0.02</v>
      </c>
      <c r="L234" s="56">
        <v>11.67</v>
      </c>
      <c r="M234" s="56">
        <v>17.51</v>
      </c>
      <c r="N234" s="56">
        <v>10.44</v>
      </c>
      <c r="O234" s="56">
        <v>0.8</v>
      </c>
    </row>
    <row r="235" spans="1:15" s="1" customFormat="1" ht="30" customHeight="1" thickBot="1">
      <c r="A235" s="34">
        <v>959</v>
      </c>
      <c r="B235" s="20" t="s">
        <v>59</v>
      </c>
      <c r="C235" s="21">
        <v>200</v>
      </c>
      <c r="D235" s="15">
        <v>4.2</v>
      </c>
      <c r="E235" s="15">
        <v>4</v>
      </c>
      <c r="F235" s="15">
        <v>26.8</v>
      </c>
      <c r="G235" s="15">
        <v>127.2</v>
      </c>
      <c r="H235" s="63">
        <v>0.03</v>
      </c>
      <c r="I235" s="56">
        <v>0.98</v>
      </c>
      <c r="J235" s="57">
        <v>0.03</v>
      </c>
      <c r="K235" s="57">
        <v>0</v>
      </c>
      <c r="L235" s="56">
        <v>110.8</v>
      </c>
      <c r="M235" s="56">
        <v>166.2</v>
      </c>
      <c r="N235" s="56">
        <v>90.8</v>
      </c>
      <c r="O235" s="56">
        <v>0.37</v>
      </c>
    </row>
    <row r="236" spans="1:15" s="1" customFormat="1" ht="33" customHeight="1" thickBot="1">
      <c r="A236" s="34"/>
      <c r="B236" s="19" t="s">
        <v>7</v>
      </c>
      <c r="C236" s="21"/>
      <c r="D236" s="15">
        <f aca="true" t="shared" si="33" ref="D236:O236">SUM(D232:D235)</f>
        <v>21.45</v>
      </c>
      <c r="E236" s="15">
        <f t="shared" si="33"/>
        <v>25.35</v>
      </c>
      <c r="F236" s="15">
        <f t="shared" si="33"/>
        <v>60.39999999999999</v>
      </c>
      <c r="G236" s="15">
        <f t="shared" si="33"/>
        <v>585.8000000000001</v>
      </c>
      <c r="H236" s="63">
        <f t="shared" si="33"/>
        <v>0.16999999999999998</v>
      </c>
      <c r="I236" s="56">
        <f t="shared" si="33"/>
        <v>2.52</v>
      </c>
      <c r="J236" s="57">
        <f t="shared" si="33"/>
        <v>64.23</v>
      </c>
      <c r="K236" s="57">
        <f t="shared" si="33"/>
        <v>5.72</v>
      </c>
      <c r="L236" s="56">
        <f t="shared" si="33"/>
        <v>392.47</v>
      </c>
      <c r="M236" s="56">
        <f t="shared" si="33"/>
        <v>588.71</v>
      </c>
      <c r="N236" s="56">
        <f t="shared" si="33"/>
        <v>145.34</v>
      </c>
      <c r="O236" s="56">
        <f t="shared" si="33"/>
        <v>4.2700000000000005</v>
      </c>
    </row>
    <row r="237" spans="1:8" s="1" customFormat="1" ht="30" customHeight="1" thickBot="1">
      <c r="A237" s="37" t="s">
        <v>55</v>
      </c>
      <c r="B237" s="19"/>
      <c r="C237" s="8"/>
      <c r="D237" s="8"/>
      <c r="E237" s="8"/>
      <c r="F237" s="8"/>
      <c r="G237" s="8"/>
      <c r="H237" s="39"/>
    </row>
    <row r="238" spans="1:15" s="1" customFormat="1" ht="40.5" customHeight="1" thickBot="1">
      <c r="A238" s="34">
        <v>21</v>
      </c>
      <c r="B238" s="20" t="s">
        <v>26</v>
      </c>
      <c r="C238" s="21">
        <v>80</v>
      </c>
      <c r="D238" s="15">
        <v>0.88</v>
      </c>
      <c r="E238" s="15">
        <v>0.16</v>
      </c>
      <c r="F238" s="15">
        <v>3.04</v>
      </c>
      <c r="G238" s="15">
        <v>18.4</v>
      </c>
      <c r="H238" s="69">
        <v>0.02</v>
      </c>
      <c r="I238" s="56">
        <v>13.6</v>
      </c>
      <c r="J238" s="57">
        <v>0</v>
      </c>
      <c r="K238" s="57">
        <v>0.16</v>
      </c>
      <c r="L238" s="56">
        <v>4</v>
      </c>
      <c r="M238" s="56">
        <v>6</v>
      </c>
      <c r="N238" s="56">
        <v>8.8</v>
      </c>
      <c r="O238" s="56">
        <v>0.48</v>
      </c>
    </row>
    <row r="239" spans="1:15" s="1" customFormat="1" ht="30.75" customHeight="1" thickBot="1">
      <c r="A239" s="34">
        <v>38</v>
      </c>
      <c r="B239" s="9" t="s">
        <v>123</v>
      </c>
      <c r="C239" s="21">
        <v>200</v>
      </c>
      <c r="D239" s="15">
        <v>2.2</v>
      </c>
      <c r="E239" s="15">
        <v>2</v>
      </c>
      <c r="F239" s="15">
        <v>16.4</v>
      </c>
      <c r="G239" s="15">
        <v>113</v>
      </c>
      <c r="H239" s="56">
        <v>0.03</v>
      </c>
      <c r="I239" s="56">
        <v>13.96</v>
      </c>
      <c r="J239" s="57">
        <v>0.02</v>
      </c>
      <c r="K239" s="57">
        <v>0.2</v>
      </c>
      <c r="L239" s="56">
        <v>68.5</v>
      </c>
      <c r="M239" s="56">
        <v>102.8</v>
      </c>
      <c r="N239" s="56">
        <v>19.96</v>
      </c>
      <c r="O239" s="56">
        <v>0.8</v>
      </c>
    </row>
    <row r="240" spans="1:15" s="1" customFormat="1" ht="30" customHeight="1" thickBot="1">
      <c r="A240" s="34">
        <v>53</v>
      </c>
      <c r="B240" s="29" t="s">
        <v>105</v>
      </c>
      <c r="C240" s="21" t="s">
        <v>84</v>
      </c>
      <c r="D240" s="15">
        <v>12.9</v>
      </c>
      <c r="E240" s="15">
        <v>9.6</v>
      </c>
      <c r="F240" s="15">
        <v>9.9</v>
      </c>
      <c r="G240" s="15">
        <v>193.2</v>
      </c>
      <c r="H240" s="57">
        <v>0.06</v>
      </c>
      <c r="I240" s="56">
        <v>0.67</v>
      </c>
      <c r="J240" s="57">
        <v>0</v>
      </c>
      <c r="K240" s="57">
        <v>0</v>
      </c>
      <c r="L240" s="56">
        <v>71.2</v>
      </c>
      <c r="M240" s="56">
        <v>106.8</v>
      </c>
      <c r="N240" s="56">
        <v>9.15</v>
      </c>
      <c r="O240" s="56">
        <v>0.61</v>
      </c>
    </row>
    <row r="241" spans="1:15" s="1" customFormat="1" ht="56.25" customHeight="1" thickBot="1">
      <c r="A241" s="34">
        <v>70</v>
      </c>
      <c r="B241" s="20" t="s">
        <v>71</v>
      </c>
      <c r="C241" s="21" t="s">
        <v>36</v>
      </c>
      <c r="D241" s="15">
        <v>7.6</v>
      </c>
      <c r="E241" s="15">
        <v>7.2</v>
      </c>
      <c r="F241" s="15">
        <v>27.5</v>
      </c>
      <c r="G241" s="15">
        <v>237</v>
      </c>
      <c r="H241" s="56">
        <v>0.06</v>
      </c>
      <c r="I241" s="56">
        <v>0</v>
      </c>
      <c r="J241" s="57">
        <v>0</v>
      </c>
      <c r="K241" s="57">
        <v>6.7</v>
      </c>
      <c r="L241" s="56">
        <v>18.6</v>
      </c>
      <c r="M241" s="56">
        <v>27.9</v>
      </c>
      <c r="N241" s="56">
        <v>84.02</v>
      </c>
      <c r="O241" s="56">
        <v>2.81</v>
      </c>
    </row>
    <row r="242" spans="1:15" s="1" customFormat="1" ht="33" customHeight="1" thickBot="1">
      <c r="A242" s="34"/>
      <c r="B242" s="20" t="s">
        <v>104</v>
      </c>
      <c r="C242" s="21">
        <v>60</v>
      </c>
      <c r="D242" s="15">
        <v>0.3</v>
      </c>
      <c r="E242" s="15">
        <v>0.5</v>
      </c>
      <c r="F242" s="15">
        <v>31.5</v>
      </c>
      <c r="G242" s="15">
        <v>67.5</v>
      </c>
      <c r="H242" s="56">
        <v>0.28</v>
      </c>
      <c r="I242" s="56">
        <v>0</v>
      </c>
      <c r="J242" s="57">
        <v>0</v>
      </c>
      <c r="K242" s="57">
        <v>0</v>
      </c>
      <c r="L242" s="56">
        <v>77.5</v>
      </c>
      <c r="M242" s="56">
        <v>116.25</v>
      </c>
      <c r="N242" s="56">
        <v>32.5</v>
      </c>
      <c r="O242" s="56">
        <v>3.25</v>
      </c>
    </row>
    <row r="243" spans="1:15" s="1" customFormat="1" ht="33.75" customHeight="1" thickBot="1">
      <c r="A243" s="34">
        <v>93</v>
      </c>
      <c r="B243" s="20" t="s">
        <v>182</v>
      </c>
      <c r="C243" s="21">
        <v>200</v>
      </c>
      <c r="D243" s="15">
        <v>0.4</v>
      </c>
      <c r="E243" s="15">
        <v>0</v>
      </c>
      <c r="F243" s="15">
        <v>23.6</v>
      </c>
      <c r="G243" s="15">
        <v>94</v>
      </c>
      <c r="H243" s="57">
        <v>0.012</v>
      </c>
      <c r="I243" s="56">
        <v>160</v>
      </c>
      <c r="J243" s="57">
        <v>0</v>
      </c>
      <c r="K243" s="57">
        <v>0.34</v>
      </c>
      <c r="L243" s="56">
        <v>9.76</v>
      </c>
      <c r="M243" s="56">
        <v>14.64</v>
      </c>
      <c r="N243" s="56">
        <v>2.72</v>
      </c>
      <c r="O243" s="56">
        <v>0.5</v>
      </c>
    </row>
    <row r="244" spans="1:15" s="1" customFormat="1" ht="36" customHeight="1" thickBot="1">
      <c r="A244" s="34"/>
      <c r="B244" s="20" t="s">
        <v>37</v>
      </c>
      <c r="C244" s="21">
        <v>50</v>
      </c>
      <c r="D244" s="15">
        <v>3.5</v>
      </c>
      <c r="E244" s="15">
        <v>0.5</v>
      </c>
      <c r="F244" s="15">
        <v>17</v>
      </c>
      <c r="G244" s="15">
        <v>90.5</v>
      </c>
      <c r="H244" s="63">
        <v>0.03</v>
      </c>
      <c r="I244" s="56">
        <v>0</v>
      </c>
      <c r="J244" s="57">
        <v>0</v>
      </c>
      <c r="K244" s="57">
        <v>0</v>
      </c>
      <c r="L244" s="56">
        <v>32.5</v>
      </c>
      <c r="M244" s="56">
        <v>48.7</v>
      </c>
      <c r="N244" s="56">
        <v>18.85</v>
      </c>
      <c r="O244" s="56">
        <v>1.46</v>
      </c>
    </row>
    <row r="245" spans="1:15" s="1" customFormat="1" ht="40.5" customHeight="1" thickBot="1">
      <c r="A245" s="34"/>
      <c r="B245" s="19" t="s">
        <v>7</v>
      </c>
      <c r="C245" s="21"/>
      <c r="D245" s="15">
        <f>SUM(D237:D244)</f>
        <v>27.779999999999998</v>
      </c>
      <c r="E245" s="15">
        <f>SUM(E237:E244)</f>
        <v>19.96</v>
      </c>
      <c r="F245" s="15">
        <f>SUM(F237:F244)</f>
        <v>128.94</v>
      </c>
      <c r="G245" s="15">
        <f>SUM(G238,G239,G240,G241,G242,G243,G244)</f>
        <v>813.6</v>
      </c>
      <c r="H245" s="63">
        <f aca="true" t="shared" si="34" ref="H245:O245">SUM(H238:H244)</f>
        <v>0.492</v>
      </c>
      <c r="I245" s="56">
        <f t="shared" si="34"/>
        <v>188.23000000000002</v>
      </c>
      <c r="J245" s="57">
        <f t="shared" si="34"/>
        <v>0.02</v>
      </c>
      <c r="K245" s="57">
        <f t="shared" si="34"/>
        <v>7.4</v>
      </c>
      <c r="L245" s="56">
        <f t="shared" si="34"/>
        <v>282.05999999999995</v>
      </c>
      <c r="M245" s="56">
        <f t="shared" si="34"/>
        <v>423.09</v>
      </c>
      <c r="N245" s="56">
        <f t="shared" si="34"/>
        <v>176</v>
      </c>
      <c r="O245" s="56">
        <f t="shared" si="34"/>
        <v>9.91</v>
      </c>
    </row>
    <row r="246" spans="1:15" s="1" customFormat="1" ht="34.5" customHeight="1" thickBot="1">
      <c r="A246" s="34"/>
      <c r="B246" s="19" t="s">
        <v>57</v>
      </c>
      <c r="C246" s="21"/>
      <c r="D246" s="15">
        <f aca="true" t="shared" si="35" ref="D246:O246">SUM(D236,D245)</f>
        <v>49.23</v>
      </c>
      <c r="E246" s="15">
        <f t="shared" si="35"/>
        <v>45.31</v>
      </c>
      <c r="F246" s="15">
        <f t="shared" si="35"/>
        <v>189.33999999999997</v>
      </c>
      <c r="G246" s="15">
        <f t="shared" si="35"/>
        <v>1399.4</v>
      </c>
      <c r="H246" s="63">
        <f t="shared" si="35"/>
        <v>0.6619999999999999</v>
      </c>
      <c r="I246" s="56">
        <f t="shared" si="35"/>
        <v>190.75000000000003</v>
      </c>
      <c r="J246" s="57">
        <f t="shared" si="35"/>
        <v>64.25</v>
      </c>
      <c r="K246" s="57">
        <f t="shared" si="35"/>
        <v>13.120000000000001</v>
      </c>
      <c r="L246" s="56">
        <f t="shared" si="35"/>
        <v>674.53</v>
      </c>
      <c r="M246" s="56">
        <f t="shared" si="35"/>
        <v>1011.8</v>
      </c>
      <c r="N246" s="56">
        <f t="shared" si="35"/>
        <v>321.34000000000003</v>
      </c>
      <c r="O246" s="56">
        <f t="shared" si="35"/>
        <v>14.18</v>
      </c>
    </row>
    <row r="247" s="90" customFormat="1" ht="49.5" customHeight="1"/>
    <row r="248" spans="1:6" ht="19.5" customHeight="1">
      <c r="A248" s="41"/>
      <c r="B248" s="27"/>
      <c r="C248" s="17"/>
      <c r="D248" s="17"/>
      <c r="E248" s="17"/>
      <c r="F248" s="17"/>
    </row>
    <row r="249" ht="19.5" customHeight="1"/>
  </sheetData>
  <sheetProtection/>
  <mergeCells count="50">
    <mergeCell ref="H230:K230"/>
    <mergeCell ref="L230:O230"/>
    <mergeCell ref="H192:K192"/>
    <mergeCell ref="L192:O192"/>
    <mergeCell ref="H211:K211"/>
    <mergeCell ref="L211:O211"/>
    <mergeCell ref="H5:K5"/>
    <mergeCell ref="L5:O5"/>
    <mergeCell ref="H26:K26"/>
    <mergeCell ref="L26:O26"/>
    <mergeCell ref="A247:IV247"/>
    <mergeCell ref="A26:A27"/>
    <mergeCell ref="B26:B27"/>
    <mergeCell ref="A5:A6"/>
    <mergeCell ref="B5:B6"/>
    <mergeCell ref="A68:A69"/>
    <mergeCell ref="B68:B69"/>
    <mergeCell ref="A47:A48"/>
    <mergeCell ref="B47:B48"/>
    <mergeCell ref="A106:A107"/>
    <mergeCell ref="A85:A86"/>
    <mergeCell ref="B85:B86"/>
    <mergeCell ref="A152:A153"/>
    <mergeCell ref="B152:B153"/>
    <mergeCell ref="A130:A131"/>
    <mergeCell ref="B130:B131"/>
    <mergeCell ref="A2:B2"/>
    <mergeCell ref="A230:A231"/>
    <mergeCell ref="B230:B231"/>
    <mergeCell ref="A211:A212"/>
    <mergeCell ref="B211:B212"/>
    <mergeCell ref="A192:A193"/>
    <mergeCell ref="B192:B193"/>
    <mergeCell ref="A171:A172"/>
    <mergeCell ref="B171:B172"/>
    <mergeCell ref="B106:B107"/>
    <mergeCell ref="H47:K47"/>
    <mergeCell ref="L47:O47"/>
    <mergeCell ref="H68:K68"/>
    <mergeCell ref="L68:O68"/>
    <mergeCell ref="H85:K85"/>
    <mergeCell ref="L85:O85"/>
    <mergeCell ref="H106:K106"/>
    <mergeCell ref="L106:O106"/>
    <mergeCell ref="H171:K171"/>
    <mergeCell ref="L171:O171"/>
    <mergeCell ref="H130:K130"/>
    <mergeCell ref="L130:O130"/>
    <mergeCell ref="H152:K152"/>
    <mergeCell ref="L152:O1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  <rowBreaks count="5" manualBreakCount="5">
    <brk id="82" min="1" max="6" man="1"/>
    <brk id="122" max="26" man="1"/>
    <brk id="168" min="1" max="6" man="1"/>
    <brk id="208" min="1" max="6" man="1"/>
    <brk id="22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</cp:lastModifiedBy>
  <cp:lastPrinted>2015-02-25T06:12:00Z</cp:lastPrinted>
  <dcterms:created xsi:type="dcterms:W3CDTF">1996-10-08T23:32:33Z</dcterms:created>
  <dcterms:modified xsi:type="dcterms:W3CDTF">2015-02-25T06:12:31Z</dcterms:modified>
  <cp:category/>
  <cp:version/>
  <cp:contentType/>
  <cp:contentStatus/>
</cp:coreProperties>
</file>